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C:\UBC\2025-11-PFAS-Svenska\"/>
    </mc:Choice>
  </mc:AlternateContent>
  <xr:revisionPtr revIDLastSave="0" documentId="8_{8D1BC075-84B0-48A7-A3B9-8621C99A7C17}" xr6:coauthVersionLast="47" xr6:coauthVersionMax="47" xr10:uidLastSave="{00000000-0000-0000-0000-000000000000}"/>
  <bookViews>
    <workbookView xWindow="-120" yWindow="-120" windowWidth="29040" windowHeight="15720" tabRatio="824" xr2:uid="{B439E20A-F4A2-0B42-8354-7A1CFD5A565C}"/>
  </bookViews>
  <sheets>
    <sheet name="Disclaimer" sheetId="2" r:id="rId1"/>
    <sheet name="Introduction" sheetId="3" r:id="rId2"/>
    <sheet name="PFAS" sheetId="22" r:id="rId3"/>
    <sheet name="Definitions" sheetId="5" r:id="rId4"/>
    <sheet name="STEP 1" sheetId="10" r:id="rId5"/>
    <sheet name="STEP 2" sheetId="11" r:id="rId6"/>
    <sheet name="STEP 3" sheetId="13" r:id="rId7"/>
    <sheet name="STEP 4" sheetId="14" r:id="rId8"/>
    <sheet name="STEP 5" sheetId="15" r:id="rId9"/>
    <sheet name="STEP 6" sheetId="16" r:id="rId10"/>
    <sheet name="STEP 7" sheetId="17" r:id="rId11"/>
    <sheet name="STEP 8" sheetId="18" r:id="rId12"/>
    <sheet name="More" sheetId="25" r:id="rId13"/>
    <sheet name="References" sheetId="19" r:id="rId14"/>
    <sheet name="Translations" sheetId="8" state="hidden" r:id="rId15"/>
    <sheet name="Settings" sheetId="12" state="hidden" r:id="rId16"/>
  </sheets>
  <definedNames>
    <definedName name="_xlnm.Print_Area" localSheetId="3">Definitions!$C$1:$I$90</definedName>
    <definedName name="_xlnm.Print_Area" localSheetId="0">Disclaimer!$C$1:$I$48</definedName>
    <definedName name="_xlnm.Print_Area" localSheetId="1">Introduction!$C$1:$I$46</definedName>
    <definedName name="_xlnm.Print_Area" localSheetId="12">More!$C$1:$I$42</definedName>
    <definedName name="_xlnm.Print_Area" localSheetId="2">PFAS!$C$1:$I$49</definedName>
    <definedName name="_xlnm.Print_Area" localSheetId="13">References!$C$1:$R$46</definedName>
    <definedName name="_xlnm.Print_Area" localSheetId="4">'STEP 1'!$C$1:$I$41</definedName>
    <definedName name="_xlnm.Print_Area" localSheetId="5">'STEP 2'!$C$1:$I$44</definedName>
    <definedName name="_xlnm.Print_Area" localSheetId="6">'STEP 3'!$C$1:$I$48</definedName>
    <definedName name="_xlnm.Print_Area" localSheetId="7">'STEP 4'!$C$1:$J$89</definedName>
    <definedName name="_xlnm.Print_Area" localSheetId="8">'STEP 5'!$C$1:$I$44</definedName>
    <definedName name="_xlnm.Print_Area" localSheetId="9">'STEP 6'!$C$1:$I$44</definedName>
    <definedName name="_xlnm.Print_Area" localSheetId="10">'STEP 7'!$C$1:$I$42</definedName>
    <definedName name="_xlnm.Print_Area" localSheetId="11">'STEP 8'!$C$1:$I$43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17" l="1"/>
  <c r="C15" i="10"/>
  <c r="C20" i="2"/>
  <c r="C29" i="3"/>
  <c r="F23" i="15"/>
  <c r="H22" i="15" s="1"/>
  <c r="I44" i="3"/>
  <c r="I47" i="22"/>
  <c r="C44" i="14"/>
  <c r="C40" i="14"/>
  <c r="C17" i="16"/>
  <c r="C18" i="16"/>
  <c r="C19" i="18"/>
  <c r="C17" i="18"/>
  <c r="C14" i="18"/>
  <c r="C27" i="17"/>
  <c r="C26" i="5"/>
  <c r="C23" i="5"/>
  <c r="C20" i="5"/>
  <c r="C16" i="5"/>
  <c r="C76" i="5"/>
  <c r="C6" i="25"/>
  <c r="C7" i="25"/>
  <c r="E10" i="25"/>
  <c r="I19" i="25"/>
  <c r="E16" i="25"/>
  <c r="E13" i="25"/>
  <c r="C28" i="22"/>
  <c r="C21" i="22"/>
  <c r="C13" i="22"/>
  <c r="C7" i="22"/>
  <c r="C6" i="22"/>
  <c r="L8" i="19"/>
  <c r="C8" i="19"/>
  <c r="C8" i="2"/>
  <c r="C15" i="3"/>
  <c r="C6" i="19"/>
  <c r="I41" i="18"/>
  <c r="F14" i="18"/>
  <c r="C13" i="18"/>
  <c r="C9" i="18"/>
  <c r="C8" i="18"/>
  <c r="C6" i="18"/>
  <c r="I40" i="17"/>
  <c r="C26" i="17"/>
  <c r="F22" i="17"/>
  <c r="C22" i="17"/>
  <c r="C21" i="17"/>
  <c r="C8" i="17"/>
  <c r="C6" i="17"/>
  <c r="I42" i="16"/>
  <c r="C14" i="16"/>
  <c r="C13" i="16"/>
  <c r="C9" i="16"/>
  <c r="C8" i="16"/>
  <c r="C6" i="16"/>
  <c r="I42" i="15"/>
  <c r="C23" i="15"/>
  <c r="C22" i="15"/>
  <c r="C21" i="15"/>
  <c r="C20" i="15"/>
  <c r="C19" i="15"/>
  <c r="H18" i="15"/>
  <c r="F18" i="15"/>
  <c r="C17" i="15"/>
  <c r="C15" i="15"/>
  <c r="C9" i="15"/>
  <c r="C8" i="15"/>
  <c r="C6" i="15"/>
  <c r="J69" i="14"/>
  <c r="C55" i="14"/>
  <c r="C54" i="14"/>
  <c r="J24" i="14"/>
  <c r="I24" i="14"/>
  <c r="G24" i="14"/>
  <c r="C24" i="14"/>
  <c r="C23" i="14"/>
  <c r="C9" i="14"/>
  <c r="C8" i="14"/>
  <c r="C6" i="14"/>
  <c r="I46" i="13"/>
  <c r="C28" i="13"/>
  <c r="C26" i="13"/>
  <c r="C25" i="13"/>
  <c r="C24" i="13"/>
  <c r="C23" i="13"/>
  <c r="C22" i="13"/>
  <c r="G21" i="13"/>
  <c r="F21" i="13"/>
  <c r="E21" i="13"/>
  <c r="C20" i="13"/>
  <c r="C9" i="13"/>
  <c r="C8" i="13"/>
  <c r="C6" i="13"/>
  <c r="I42" i="11"/>
  <c r="C39" i="11"/>
  <c r="G18" i="11"/>
  <c r="C18" i="11"/>
  <c r="C17" i="11"/>
  <c r="C15" i="11"/>
  <c r="C9" i="11"/>
  <c r="C8" i="11"/>
  <c r="C6" i="11"/>
  <c r="I33" i="10"/>
  <c r="C30" i="10"/>
  <c r="E28" i="10"/>
  <c r="C28" i="10"/>
  <c r="E27" i="10"/>
  <c r="C27" i="10"/>
  <c r="E26" i="10"/>
  <c r="C26" i="10"/>
  <c r="E25" i="10"/>
  <c r="C25" i="10"/>
  <c r="E24" i="10"/>
  <c r="C24" i="10"/>
  <c r="G23" i="10"/>
  <c r="E23" i="10"/>
  <c r="C23" i="10"/>
  <c r="C22" i="10"/>
  <c r="C17" i="10"/>
  <c r="C13" i="10"/>
  <c r="C9" i="10"/>
  <c r="C8" i="10"/>
  <c r="C6" i="10"/>
  <c r="I88" i="5"/>
  <c r="C82" i="5"/>
  <c r="C81" i="5"/>
  <c r="C32" i="5"/>
  <c r="C29" i="5"/>
  <c r="C74" i="5"/>
  <c r="C73" i="5"/>
  <c r="C72" i="5"/>
  <c r="C71" i="5"/>
  <c r="C70" i="5"/>
  <c r="C69" i="5"/>
  <c r="C68" i="5"/>
  <c r="C67" i="5"/>
  <c r="C66" i="5"/>
  <c r="C65" i="5"/>
  <c r="C64" i="5"/>
  <c r="C63" i="5"/>
  <c r="C62" i="5"/>
  <c r="C61" i="5"/>
  <c r="C60" i="5"/>
  <c r="C59" i="5"/>
  <c r="C58" i="5"/>
  <c r="C57" i="5"/>
  <c r="C56" i="5"/>
  <c r="C55" i="5"/>
  <c r="G54" i="5"/>
  <c r="C54" i="5"/>
  <c r="C13" i="5"/>
  <c r="C11" i="5"/>
  <c r="C8" i="5"/>
  <c r="C6" i="5"/>
  <c r="C43" i="3"/>
  <c r="C23" i="3"/>
  <c r="C8" i="3"/>
  <c r="C6" i="3"/>
  <c r="I46" i="2"/>
  <c r="C44" i="2"/>
  <c r="C38" i="2"/>
  <c r="C36" i="2"/>
  <c r="C35" i="2"/>
  <c r="C33" i="2"/>
  <c r="C30" i="2"/>
  <c r="C27" i="2"/>
  <c r="C25" i="2"/>
  <c r="C23" i="2"/>
  <c r="C17" i="2"/>
  <c r="C11" i="2"/>
  <c r="C6" i="2"/>
  <c r="C3" i="2"/>
  <c r="K25" i="13"/>
  <c r="K24" i="13"/>
  <c r="J22" i="13"/>
  <c r="J23" i="13"/>
  <c r="J24" i="13"/>
  <c r="J25" i="13"/>
  <c r="J26" i="13"/>
  <c r="C29" i="13" l="1"/>
  <c r="H21" i="15"/>
  <c r="H20" i="15"/>
  <c r="H19" i="15"/>
  <c r="C45" i="13"/>
  <c r="C52" i="14"/>
  <c r="H23" i="15" l="1"/>
  <c r="C26" i="15" s="1"/>
  <c r="C25" i="15"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8">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futureMetadata>
  <valueMetadata count="8">
    <bk>
      <rc t="1" v="0"/>
    </bk>
    <bk>
      <rc t="1" v="1"/>
    </bk>
    <bk>
      <rc t="1" v="2"/>
    </bk>
    <bk>
      <rc t="1" v="3"/>
    </bk>
    <bk>
      <rc t="1" v="4"/>
    </bk>
    <bk>
      <rc t="1" v="5"/>
    </bk>
    <bk>
      <rc t="1" v="6"/>
    </bk>
    <bk>
      <rc t="1" v="7"/>
    </bk>
  </valueMetadata>
</metadata>
</file>

<file path=xl/sharedStrings.xml><?xml version="1.0" encoding="utf-8"?>
<sst xmlns="http://schemas.openxmlformats.org/spreadsheetml/2006/main" count="1908" uniqueCount="1472">
  <si>
    <t>language</t>
  </si>
  <si>
    <t>ENG</t>
  </si>
  <si>
    <t>disclaimer_title</t>
  </si>
  <si>
    <t>disclaimer_text_1</t>
  </si>
  <si>
    <t>disclaimer_text_2</t>
  </si>
  <si>
    <t>disclaimer_text_3</t>
  </si>
  <si>
    <t>disclaimer_text_4</t>
  </si>
  <si>
    <t>disclaimer_text_5</t>
  </si>
  <si>
    <t>disclaimer_text_6</t>
  </si>
  <si>
    <t>disclaimer_text_7</t>
  </si>
  <si>
    <t>disclaimer_text_8</t>
  </si>
  <si>
    <t>disclaimer_text_9</t>
  </si>
  <si>
    <t>disclaimer_text_10</t>
  </si>
  <si>
    <t>disclaimer_signature_1</t>
  </si>
  <si>
    <t>disclaimer_signature_2</t>
  </si>
  <si>
    <t>disclaimer_signature_3</t>
  </si>
  <si>
    <t>next_sheet</t>
  </si>
  <si>
    <t>introduction_title</t>
  </si>
  <si>
    <t>introduction_text_1</t>
  </si>
  <si>
    <t>introduction_text_2</t>
  </si>
  <si>
    <t>introduction_text_3</t>
  </si>
  <si>
    <t>introduction_picture</t>
  </si>
  <si>
    <t>introduction_picture_caption</t>
  </si>
  <si>
    <t>definitions_title</t>
  </si>
  <si>
    <t>definitions_text_1</t>
  </si>
  <si>
    <t>definitions_text_2</t>
  </si>
  <si>
    <t>definitions_text_3</t>
  </si>
  <si>
    <t>definitions_table_colname_1</t>
  </si>
  <si>
    <t>definitions_table_colname_2</t>
  </si>
  <si>
    <t>375-22-4</t>
  </si>
  <si>
    <t>definitions_table_row_1</t>
  </si>
  <si>
    <t>2706-90-3</t>
  </si>
  <si>
    <t>definitions_table_row_2</t>
  </si>
  <si>
    <t>307-24-4</t>
  </si>
  <si>
    <t>definitions_table_row_3</t>
  </si>
  <si>
    <t>375-85-9</t>
  </si>
  <si>
    <t>definitions_table_row_4</t>
  </si>
  <si>
    <t>335-67-1</t>
  </si>
  <si>
    <t>definitions_table_row_5</t>
  </si>
  <si>
    <t>375-95-1</t>
  </si>
  <si>
    <t>definitions_table_row_6</t>
  </si>
  <si>
    <t>335-76-2</t>
  </si>
  <si>
    <t>definitions_table_row_7</t>
  </si>
  <si>
    <t>2058-94-8</t>
  </si>
  <si>
    <t>definitions_table_row_8</t>
  </si>
  <si>
    <t>307-55-1</t>
  </si>
  <si>
    <t>definitions_table_row_9</t>
  </si>
  <si>
    <t>72629-94-8</t>
  </si>
  <si>
    <t>definitions_table_row_10</t>
  </si>
  <si>
    <t>375-73-5</t>
  </si>
  <si>
    <t>definitions_table_row_11</t>
  </si>
  <si>
    <t>2706-91-4</t>
  </si>
  <si>
    <t>definitions_table_row_12</t>
  </si>
  <si>
    <t>355-46-4</t>
  </si>
  <si>
    <t>definitions_table_row_13</t>
  </si>
  <si>
    <t>375-92-8</t>
  </si>
  <si>
    <t>definitions_table_row_14</t>
  </si>
  <si>
    <t>1763-23-1</t>
  </si>
  <si>
    <t>definitions_table_row_15</t>
  </si>
  <si>
    <t>68259-12-1</t>
  </si>
  <si>
    <t>definitions_table_row_16</t>
  </si>
  <si>
    <t>335-77-3</t>
  </si>
  <si>
    <t>definitions_table_row_17</t>
  </si>
  <si>
    <t>749786-16-1</t>
  </si>
  <si>
    <t>definitions_table_row_18</t>
  </si>
  <si>
    <t>79780-39-5</t>
  </si>
  <si>
    <t>definitions_table_row_19</t>
  </si>
  <si>
    <t>791563-89-8</t>
  </si>
  <si>
    <t>definitions_table_row_20</t>
  </si>
  <si>
    <t>definitions_text_4</t>
  </si>
  <si>
    <t>definitions_text_5</t>
  </si>
  <si>
    <t>definitions_text_6</t>
  </si>
  <si>
    <t>definitions_text_7</t>
  </si>
  <si>
    <t>definitions_text_8</t>
  </si>
  <si>
    <t>step1_title</t>
  </si>
  <si>
    <t>step1_heading_1</t>
  </si>
  <si>
    <t>step1_text_1</t>
  </si>
  <si>
    <t>step1_input_1</t>
  </si>
  <si>
    <t>step1_input_2</t>
  </si>
  <si>
    <t>step1_text_2</t>
  </si>
  <si>
    <t>step1_table_colnames_1</t>
  </si>
  <si>
    <t>step1_table_colnames_2</t>
  </si>
  <si>
    <t>step1_table_colnames_3</t>
  </si>
  <si>
    <t>step1_table_col1_row_1</t>
  </si>
  <si>
    <t>step1_table_col1_row_2</t>
  </si>
  <si>
    <t>step1_table_col1_row_3</t>
  </si>
  <si>
    <t>step1_table_col1_row_4</t>
  </si>
  <si>
    <t>step1_table_col1_row_5</t>
  </si>
  <si>
    <t>step1_table_col3_row_1</t>
  </si>
  <si>
    <t>step1_table_col3_row_2</t>
  </si>
  <si>
    <t>step1_table_col3_row_3</t>
  </si>
  <si>
    <t>step1_table_col3_row_4</t>
  </si>
  <si>
    <t>step1_table_col3_row_5</t>
  </si>
  <si>
    <t>warning_text_negative</t>
  </si>
  <si>
    <t>warning_text_positive</t>
  </si>
  <si>
    <t>step1_table_caption</t>
  </si>
  <si>
    <t>step2_title</t>
  </si>
  <si>
    <t>step2_heading</t>
  </si>
  <si>
    <t>step2_text_1</t>
  </si>
  <si>
    <t>step2_table_caption</t>
  </si>
  <si>
    <t>step2_table_colnames_1</t>
  </si>
  <si>
    <t>step2_table_colnames_2</t>
  </si>
  <si>
    <t>G</t>
  </si>
  <si>
    <t>step2_text_2</t>
  </si>
  <si>
    <t>step3_title</t>
  </si>
  <si>
    <t>step3_heading_1</t>
  </si>
  <si>
    <t>step3_text_1</t>
  </si>
  <si>
    <t>step3_table_caption</t>
  </si>
  <si>
    <t>step3_table_colnames_1</t>
  </si>
  <si>
    <t>step3_table_colnames_2</t>
  </si>
  <si>
    <t>x</t>
  </si>
  <si>
    <t>step3_table_colnames_3</t>
  </si>
  <si>
    <t>step3_table_col1_row_1</t>
  </si>
  <si>
    <t>step3_table_col1_row_2</t>
  </si>
  <si>
    <t>step3_table_col1_row_3</t>
  </si>
  <si>
    <t>step3_table_col1_row_4</t>
  </si>
  <si>
    <t>step3_table_col1_row_5</t>
  </si>
  <si>
    <t>step3_mitigation_heading</t>
  </si>
  <si>
    <t>step3_mitigation_1</t>
  </si>
  <si>
    <t>step3_mitigation_2</t>
  </si>
  <si>
    <t>step3_mitigation_3</t>
  </si>
  <si>
    <t>step4_title</t>
  </si>
  <si>
    <t>step4_heading</t>
  </si>
  <si>
    <t>step4_text_1</t>
  </si>
  <si>
    <t>step4_table_colnames_1</t>
  </si>
  <si>
    <t>step4_table_colnames_2</t>
  </si>
  <si>
    <t>step4_table_colnames_3</t>
  </si>
  <si>
    <t>step4_table_colnames_4</t>
  </si>
  <si>
    <t>step4_table_colnames_5</t>
  </si>
  <si>
    <t>step4_table_caption</t>
  </si>
  <si>
    <t>step4_mitigation_heading</t>
  </si>
  <si>
    <t>step4_mitigation_text</t>
  </si>
  <si>
    <t>D</t>
  </si>
  <si>
    <t>step4_text_2</t>
  </si>
  <si>
    <t>step5_title</t>
  </si>
  <si>
    <t>step5_heading</t>
  </si>
  <si>
    <t>step5_text_1</t>
  </si>
  <si>
    <t>step5_table_colnames_2</t>
  </si>
  <si>
    <t>step5_table_colnames_3</t>
  </si>
  <si>
    <t>step5_table_col1_row_1</t>
  </si>
  <si>
    <t>step5_table_col1_row_2</t>
  </si>
  <si>
    <t>step5_table_col1_row_3</t>
  </si>
  <si>
    <t>step5_table_col1_row_5</t>
  </si>
  <si>
    <t>step5_table_caption</t>
  </si>
  <si>
    <t>step5_mitigation_heading</t>
  </si>
  <si>
    <t>step5_mitigation_text</t>
  </si>
  <si>
    <t>step5_table_col1_row_4</t>
  </si>
  <si>
    <t>step5_text_2</t>
  </si>
  <si>
    <t>step6_title</t>
  </si>
  <si>
    <t>step6_heading_1</t>
  </si>
  <si>
    <t>step6_text_1</t>
  </si>
  <si>
    <t>step6_table_colnames_1</t>
  </si>
  <si>
    <t>step6_table_colnames_3</t>
  </si>
  <si>
    <t>step6_table_caption</t>
  </si>
  <si>
    <t>step6_mitigation_heading</t>
  </si>
  <si>
    <t>step6_mitigation_text_1</t>
  </si>
  <si>
    <t>step6_mitigation_text_2</t>
  </si>
  <si>
    <t>step7_title</t>
  </si>
  <si>
    <t>step7_heading_1</t>
  </si>
  <si>
    <t>step7_text_1</t>
  </si>
  <si>
    <t>step7_table_colnames_1</t>
  </si>
  <si>
    <t>step7_table_colnames_2</t>
  </si>
  <si>
    <t>step7_table_caption</t>
  </si>
  <si>
    <t>step7_mitigation_heading</t>
  </si>
  <si>
    <t>step7_mitigation_text_1</t>
  </si>
  <si>
    <t>step7_mitigation_text_2</t>
  </si>
  <si>
    <t>step8_title</t>
  </si>
  <si>
    <t>step8_heading_1</t>
  </si>
  <si>
    <t>step8_text_1</t>
  </si>
  <si>
    <t>step8_table_colnames_1</t>
  </si>
  <si>
    <t>step8_table_colnames_2</t>
  </si>
  <si>
    <t>step8_table_caption</t>
  </si>
  <si>
    <t>step8_mitigation_heading</t>
  </si>
  <si>
    <t>step8_mitigation_text</t>
  </si>
  <si>
    <t>references_title</t>
  </si>
  <si>
    <t>references_text_1</t>
  </si>
  <si>
    <t>references_text_2</t>
  </si>
  <si>
    <t>sheet</t>
  </si>
  <si>
    <t>id</t>
  </si>
  <si>
    <t>LT</t>
  </si>
  <si>
    <t>EST</t>
  </si>
  <si>
    <t>PL</t>
  </si>
  <si>
    <t>FIN</t>
  </si>
  <si>
    <t>LV</t>
  </si>
  <si>
    <t>DE</t>
  </si>
  <si>
    <t>universal</t>
  </si>
  <si>
    <t>Language:</t>
  </si>
  <si>
    <t>Kalba:</t>
  </si>
  <si>
    <t>Keel:</t>
  </si>
  <si>
    <t>Język:</t>
  </si>
  <si>
    <t>Kieli:</t>
  </si>
  <si>
    <t>Valoda</t>
  </si>
  <si>
    <t>Sprache:</t>
  </si>
  <si>
    <t>Thank you for filling all the cells!</t>
  </si>
  <si>
    <t>Dėkojame, kad užpildėte visas langelius!</t>
  </si>
  <si>
    <t>Täname, et täitsite kõik lahtrid!</t>
  </si>
  <si>
    <t>Dziękujemy za wypełnienie wszystkich komórek!</t>
  </si>
  <si>
    <t>Kiitos, että täytit kaikki kohdat!</t>
  </si>
  <si>
    <t>Paldies, visas šūnas ir aizpildītas!</t>
  </si>
  <si>
    <t>Vielen Dank, dass Sie alle Zellen ausgefüllt haben!</t>
  </si>
  <si>
    <t>You have not filled all the cells, do you want to continue with missing information? (you can fill the missing information later)</t>
  </si>
  <si>
    <t>Neužpildėte visų langelių. Ar norite tęsti? (trūkstamą informaciją galėsite užpildyti vėliau)</t>
  </si>
  <si>
    <t>Nie wypełniłeś wszystkich komórek. Czy chcesz kontynuować z brakującymi informacjami? (brakujące informacje możesz uzupełnić później)</t>
  </si>
  <si>
    <t>Et ole täyttänyt kaikkia kohtia, haluatko jatkaa puuttuvilla tiedoilla? (Voit täyttää puuttuvat tiedot myöhemmin)</t>
  </si>
  <si>
    <t>Jūs neesat aizpildījis visas šūnas, vai vēlaties turpināt ar trūkstošo informāciju? (iztrūkstošo informāciju varat aizpildīt vēlāk)</t>
  </si>
  <si>
    <t>Sie haben nicht alle Zellen ausgefüllt. Möchten Sie mit den fehlenden Informationen fortfahren? (Sie können die fehlenden Informationen auch später ergänzen.)</t>
  </si>
  <si>
    <t>Next Sheet</t>
  </si>
  <si>
    <t>Kitas lapas</t>
  </si>
  <si>
    <t>Järgmine leht</t>
  </si>
  <si>
    <t>Następny arkusz</t>
  </si>
  <si>
    <t>Seuraava sivu</t>
  </si>
  <si>
    <t>Nākamā lapa</t>
  </si>
  <si>
    <t>Nächstes Blatt</t>
  </si>
  <si>
    <t>disclaimer</t>
  </si>
  <si>
    <t>Disclaimer</t>
  </si>
  <si>
    <t>Įvadas ir atsakomybės apribojimas</t>
  </si>
  <si>
    <t>Sissejuhatus ja vastustusest loobumine:</t>
  </si>
  <si>
    <t>Wprowadzenie i wyłączenie odpowiedzialności:</t>
  </si>
  <si>
    <t>Johdanto ja vastuuvapauslauseke:</t>
  </si>
  <si>
    <t>Ievads un atruna</t>
  </si>
  <si>
    <t>Einleitung und Haftungsausschluss:</t>
  </si>
  <si>
    <t xml:space="preserve">Šis PFAS (perfluoralkilintų ir polifluoralkilintų medžiagų) rizikos vertinimo įrankis parengtas įgyvendinant projektą „EMPEREST – Mikroteršalų pašalinimas iš nuotekų taikant pakartotinio naudojimo strategijas“. EMPEREST finansuoja Interreg BJR programa, siekiant paskatinti Baltijos jūros regioną tapti žalesniu bei atsparesniu. </t>
  </si>
  <si>
    <t xml:space="preserve">Tämä PFAS-riskiarviointityökalu on tehty osana EMPEREST-hanketta. Hankkeen päärahoittaja on Euroopan unionin Itämeriohjelma, jonka avulla rakennetaan resilienttiä ja kestävää tulevaisuutta. </t>
  </si>
  <si>
    <t>Šis PFAS riska novērtēšanas rīks ir sagatavots projekta EMPEREST - Eliminating Micro-Pollutants from Effluents for Reuse Strategies - ietvaros. Projektu finansē Eiropas Savienības Interreg Baltijas jūras reģiona (Interreg BSR) programma 2021.-2027. gadam.</t>
  </si>
  <si>
    <t>The EMPEREST project supports local authorities, wastewater treatment operators, and the policy-making community by strengthening the sustainable water management cycle in addressing PFAS and other micropollutants. So-called “forever chemicals”, the PFAS (Per- and polyfluoroalkyl substances) group, and the hazardous substances in general are currently one of the most pressing environmental challenges in the Baltic Sea region as identified in the latest holistic assessment of the Baltic Sea (HOLAS 3). Local stakeholders often struggle with risk assessments due to limited guidance, while regional efforts lack a consistent approach to PFAS monitoring.</t>
  </si>
  <si>
    <t>EMPEREST projektas padeda vietos valdžios institucijoms, nuotekų valymo operatoriams ir politiką formuojančiai bendruomenei stiprinti tvarų vandentvarkos ciklą sprendžiant PFAS ir kitų mikroteršalų problemą. Kaip teigiama naujausiame holistiniame Baltijos jūros vertinime (HOLAS 3), vadinamosios „amžinosios cheminės medžiagos“ – PFAS grupė – ir apskritai pavojingos medžiagos šiuo metu yra vienas aktualiausių aplinkosaugos iššūkių Baltijos jūros regione. Atsakingoms vietos institucijoms dažnai sunku  atlikti rizikos vertinimą dėl rekomendacijų trūkumo, o regioninėms iniciatyvoms trūksta nuoseklaus požiūrio į PFAS stebėseną.</t>
  </si>
  <si>
    <t>EMPEREST projekt toetab kohalikke omavalitsusi, reoveepuhastite operaatoreid ja poliitikakujundajaid, tugevdades PFASide ja muude mikrosaasteainete käsitlemisega jätkusuutlikku veemajandustsüklit. Viimases Läänemere terviklikus hindamises (HOLAS 3) on kindlaks tehtud, et nn „igavesed kemikaalid“, PFAS (per- ja polüfluoroalküülühendite) rühm, ja ohtlikud ained üldiselt on praegu üks kõige pakilisemaid keskkonnaprobleeme Läänemere piirkonnas. Kohalikud huvirühmad on sageli riskihindamisega raskustes piiratud juhiste tõttu, samas kui regionaalselt puudub PFASide seirele ühtne lähenemisviis.</t>
  </si>
  <si>
    <t>Projekt EMPEREST wspiera władze lokalne, operatorów oczyszczalni i decydentów poprzez wzmocnienie znaczenia zrównoważonego cyklu gospodarki wodą w odniesieniu do PFAS i innych mikrozanieczyszczeń. Związki z grupy PFAS (substancje per- i polifluoroalkilowe) zwane "wiecznymi chemikaliami" oraz inne trwałe zanieczyszczenia organiczne są obecnie jednym z najpilniejszych wyzwań środowiskowych w Regionie Morza Bałtyckiego, zgodnie z najnowszą całościową oceną Morza Bałtyckiego (HOLAS 3). Lokalni interesariusze często zmagają się z właściwym przeprowadzeniem oceny ryzyka ze względu na ograniczone wytyczne a ewentualne działania w tym zakresie w danym regionie utrudnia brak spójnego podejścia do monitorowania PFAS.</t>
  </si>
  <si>
    <t>EMPEREST-hanke tukee kaupunkien ja alueiden viranomaisia, jätevedenpuhdistamoja, vesiyhdistyksiä ja päätöksentekijöitä heidän työssään kestävän vesihuollon vahvistamiseksi. Hanke keskittyy haitallisten aineiden, erityisesti perfluorattujen alkyyliyhdisteiden (engl. perfluoroalkyl substances, PFAS), vähentämiseen jätevedestä. Niin sanotut ikuisuuskemikaalit eli PFAS-yhdisteet (per- ja polyfluoratut alkyyliyhdisteet) ja vaaralliset aineet yleensä ovat tällä hetkellä yksi Itämeren alueen kiireellisimmistä ympäristöhaasteista, kuten HELCOM toteaa viimeisimmässä Itämeren kokonaisvaltaisessa arvioinnissa (HOLAS 3). Paikallisilla toimijoilla ei usein ole riittävästi ohjeistusta riskien arvioimiseksi, ja alueellisella tasolla puuttuu yhtenäinen ohjeistus PFAS-yhdisteiden seurantaan.</t>
  </si>
  <si>
    <t>EMPEREST projekts atbalsta vietējās iestādes, notekūdeņu attīrīšanas operatorus un politikas veidotājus, stiprinot ilgtspējīgu ūdens apsaimniekošanas ciklu, risinot PFAS un citu mikropiesārņotāju problēmas. Tā sauktās "mūžīgās ķimikālijas", PFAS (per- un polifluoralkilvielu) grupa un bīstamās vielas kopumā ir viena no aktuālākajām vides problēmām Baltijas jūras reģionā, kā norādīts jaunākajā Baltijas jūras holistiskajā novērtējumā (HOLAS 3). Ieinteresētajām personām (un pašvaldībām) bieži ir grūtības ar risku izvērtēšanu, jo nav pieejamas vadlīnijas, savukārt reģionālajā mērogā trūkst konsekventas pieejas PFAS monitoringam.</t>
  </si>
  <si>
    <t xml:space="preserve">The EMPEREST project develops a comprehensive and versatile set of tools and recommendations to ensure a holistic approach to PFAS removal. This approach incorporates regional strategies for monitoring and assessment, technological advances in wastewater treatment, risk management assessment for cities, and training materials for water experts.						</t>
  </si>
  <si>
    <t>EMPEREST projekte kuriamas išsamus ir universalus priemonių bei rekomendacijų rinkinys, skirtas užtikrinti holistinį požiūrį į PFAS šalinimą. Bus sukurtos  regioninės stebėsenos ir vertinimo strategijos, pažangios nuotekų valymo technologijos, miestams skirtas rizikos valdymo vertinimas ir mokymo medžiaga vandentvarkos ekspertams.</t>
  </si>
  <si>
    <t>EMPEREST projektis töötatakse välja põhjalik ja mitmekülgne tööriistade ja soovituste kogum, et tagada terviklik lähenemine PFASide eemaldamisele. See lähenemisviis hõlmab regionaalseid seire- ja hindamisstrateegiaid, tehnoloogilisi edasiminekuid reoveepuhastuses, linnade riskihindamist ning koolitusmaterjale vee-ekspertidele.</t>
  </si>
  <si>
    <t>Projekt EMPEREST zajmuje się opracowaniem kompleksowego i wszechstronnego zestawu narzędzi i zaleceń w celu zapewnienia holistycznego podejścia do usuwania PFAS. Działania te obejmują opracowanie regionalnych strategii monitorowania i analizy tych substancji, weryfikację postępu technologicznego w procesach oczyszczania ścieków, opracowanie ocen zarządzania ryzykiem PFAS dla poszczególnych miast oraz przygotowanie materiałów szkoleniowych do rozwoju zawodowego ekspertów od wody.</t>
  </si>
  <si>
    <t>EMPEREST-hankkeessa kehitetään kattava ja monipuolinen joukko työkaluja ja suosituksia, joilla varmistetaan kokonaisvaltainen lähestymistapa PFAS-yhdisteiden vähentämiseen. Tähän lähestymistapaan sisältyy alueellisia seuranta- ja arviointistrategioita, jäteveden käsittelyn teknisiä edistysaskeleita, kuntien riskinhallinta-arviointia ja koulutusmateriaalia vesiasiantuntijoille.</t>
  </si>
  <si>
    <t>EMPEREST projekta ietvaros ir izstrādāts daudzpusīgs rīku un ieteikumu kopums, lai nodrošinātu holistisku pieeju PFAS problēmas mazināšanai. Šī pieeja ietver reģionālās monitoringa un novērtēšanas stratēģijas, tehnoloģiskos sasniegumus notekūdeņu attīrīšanā, risku pārvaldības novērtējumu pilsētām un mācību materiālus ūdens ekspertiem.</t>
  </si>
  <si>
    <t>EMPEREST entwickelt ein umfassendes und vielseitiges Paket von Instrumenten und Empfehlungen, um einen ganzheitlichen Ansatz zur Elimination und Vermeidung von PFAS zu ermöglichen. Dies umfasst Strategien zur regionalen Überwachung und Bewertung von PFAS, das Testen von Technologien zur weitergehende Abwasserbehandlung, ein digitales Werkzeug zur Risikobewertungen und Schulungsmaterialien zum Thema PFAS für lokale Behörden und  die Aufgabenträger der Wasserwirtschft.</t>
  </si>
  <si>
    <t>Before beginning data entry, please read the accompanying manual in order to understand the data requirements, procedures, and interpretation of results.</t>
  </si>
  <si>
    <t>Prieš įvedant duomenis prašome perskaityti instrukciją, kad suprastumėte reikalavimus duomenims, procedūras ir rezultatų interpretavimą.</t>
  </si>
  <si>
    <t>Enne andmete sisestamise alustamist palun tutvuge nõuetega andmete kohta,  protseduuride ja tulemuste tõlgendamisviisidega.</t>
  </si>
  <si>
    <t>Przed rozpoczęciem wprowadzania danych należy zapoznać się z załączoną instrukcją w celu zrozumienia wymagań dotyczących wprowadzania danych, procedury oceny i interpretacji wyników.</t>
  </si>
  <si>
    <t>Ennen kuin aloitat tietojen syöttämisen, lue ohjeet tietojen keräämisestä, käsittelystä ja tulosten tulkinnasta.</t>
  </si>
  <si>
    <t>Pirms datu ievadīšanas izlasiet pievienoto rokasgrāmatu, lai izprastu datu prasības, procedūras un rezultātu interpretāciju.</t>
  </si>
  <si>
    <t>Bevor Sie mit der Dateneingabe beginnen, lesen Sie bitte die beiliegende Anleitung, um die Anforderungen, Vorgehensweise und die Interpretation der Ergebnisse zu verstehen.</t>
  </si>
  <si>
    <t xml:space="preserve">In this document terms PFAS Total and Sum of PFAS are used in agreement with Directive (EU) 2020/2184 of the European Parliament and of the Council of 16 December 2020 on the quality of water intended for human consumption.
						</t>
  </si>
  <si>
    <t>Šiame dokumente sąvokos „Bendras PFAS kiekis“ ir „PFAS suma“ vartojamos pagal 2020 m. gruodžio 16 d. Europos Parlamento ir Tarybos direktyvą (ES) 2020/2184 dėl žmonėms vartoti skirto vandens kokybės.</t>
  </si>
  <si>
    <t>Käesolevas dokumendis kasutatakse mõisteid “PFASid kokku” ja “PFASide summa” kooskõlas Euroopa Parlamendi ja nõukogu direktiiviga (EL) 2020/2184, 16. detsember 2020, olmevee kvaliteedi kohta.</t>
  </si>
  <si>
    <t>W niniejszym dokumencie terminy „PFAS ogółem” i „Suma PFAS” są używane zgodnie z Dyrektywą Parlamentu Europejskiego i Rady (UE) 2020/2184 z dnia 16 grudnia 2020 r. w sprawie jakości wody przeznaczonej do spożycia przez ludzi.</t>
  </si>
  <si>
    <t>Tässä asiakirjassa termejä PFAS Total ja PFAS Sum of PFAS käytetään ihmisten käyttöön tarkoitetun veden laadusta 16. joulukuuta 2020 annetun Euroopan parlamentin ja neuvoston direktiivin (EU) 2020/2184 mukaisesti.</t>
  </si>
  <si>
    <t>Šajā dokumentā termini PFAS total un PFAS sum tiek lietoti saskaņā ar Eiropas Parlamenta un Padomes 2020. gada 16. decembra Direktīvu (ES) 2020/2184 par dzeramā ūdens kvalitāti.</t>
  </si>
  <si>
    <t>In diesem Dokument werden die Begriffe ‚Summe der PFAS-4‘ und ‚Summe der PFAS-20‘ in Übereinstimmung mit der Verordnung über die Qualität von Wasser für den menschlichen Gebrauch (Trinkwasserverordnung – TrinkwV von 20. Juni 2023) verwendet.</t>
  </si>
  <si>
    <t xml:space="preserve">We do not guarantee the accuracy or completeness of the information and results generated by this tool. Liability claims regarding material or immaterial damage caused by the use or misuse of the information presented, or by the application of incorrect or incomplete information, are categorically excluded.
						</t>
  </si>
  <si>
    <t>Negarantuojame šio įrankio teikiamos informacijos ir rezultatų tikslumo ar išsamumo. Pretenzijos dėl atsakomybės už materialinę ar nematerialinę žalą, atsiradusią dėl pateiktos informacijos naudojimo ar netinkamo naudojimo arba dėl neteisingos ar neišsamios informacijos taikymo kategoriškai atmetamos.</t>
  </si>
  <si>
    <t>Antud tööriista poolt loodud teabe ja tulemuste täpsus ning terviklikkus ei ole garanteeritud. Esitatud teabe kasutamisest või väärkasutamisest või ebakorrektse või mittetäieliku teabe kasutamisest põhjustatud materiaalse või mittemateriaalse kahjuga seotud vastutusnõuded on kategooriliselt välistatud.</t>
  </si>
  <si>
    <t>Nie gwarantujemy dokładności ani kompletności informacji i wyników generowanych przez to narzędzie. Ewentualne roszczenia z tytułu odpowiedzialności za szkody materialne lub niematerialne spowodowane wykorzystaniem lub niewłaściwym wykorzystaniem uzyskanych informacji lub późniejszym zastosowaniem nieprawidłowych lub niekompletnych informacji są kategorycznie wykluczone.</t>
  </si>
  <si>
    <t>Emme takaa tämän työkalun tuottamien tietojen ja tulosten tarkkuutta tai täydellisyyttä. Työkalun tekijät eivät ole vastuussa aineellisista tai aineettomista vahingoista, jotka johtuvat esitettyjen tietojen käytöstä tai väärinkäytöstä tai virheellisten tai puutteellisten tietojen soveltamisesta.</t>
  </si>
  <si>
    <t>Mēs negarantējam šī rīka sniegtās informācijas un rezultātu precizitāti vai pilnīgumu. Kategoriski tiek izslēgtas prasības par materiālo vai nemateriālo kaitējumu, kas radies, izmantojot vai nepareizi izmantojot sniegto informāciju vai piemērojot nepareizu vai nepilnīgu informāciju.</t>
  </si>
  <si>
    <t xml:space="preserve">Please ensure you follow all recommended procedures and consult with relevant experts when necessary to ensure the most accurate and effective use of the PFAS Risk Assessment Tool.
						</t>
  </si>
  <si>
    <t>Įsitikinkite, kad laikotės visų rekomenduojamų procedūrų ir prireikus konsultuokitės su ekspertais, kad užtikrintumėte kuo tikslesnį ir veiksmingesnį PFAS rizikos vertinimo įrankio naudojimą.</t>
  </si>
  <si>
    <t>Veenduge, et järgite kõiki soovitatud protseduure ja konsulteerite vajadusel asjakohaste ekspertidega, et tagada PFASide riskihindamise tööriista võimalikult täpne ja efektiivne kasutamine.</t>
  </si>
  <si>
    <t>Upewnij się, że przestrzegasz wszystkich zalecanych procedur i w razie potrzeby skonsultuj się z odpowiednimi ekspertami, aby zapewnić jak najdokładniejsze i najskuteczniejsze wykorzystanie narzędzia do oceny ryzyka związanego z występowaniem PFAS.</t>
  </si>
  <si>
    <t>Varmista, että noudatat kaikkia suositeltuja menettelyjä ja kuulet tarvittaessa asiantuntijoita, jotta PFAS-riskiarviointityökalun käyttö olisi mahdollisimman tarkkaa ja tehokasta.</t>
  </si>
  <si>
    <t>Lūdzu, pārliecinieties, ka ievērojat visas ieteiktās procedūras un nepieciešamības gadījumā konsultējaties ar attiecīgajiem ekspertiem, lai nodrošinātu visprecīzāko un efektīvāko PFAS riska novērtēšanas rīka izmantošanu.</t>
  </si>
  <si>
    <t>Bitte stellen Sie sicher, dass Sie alle empfohlenen Schritte befolgen und bei Bedarf Experten*innen zu Rate ziehen, um eine möglichst genaue und effektive Nutzung des PFAS-Risikobewertungswerkzeug zu gewährleisten.</t>
  </si>
  <si>
    <t xml:space="preserve">If you have questions or struggle with input data while using the tool, please contact:	</t>
  </si>
  <si>
    <t>Jei turite klausimų arba kyla sunkumų įvedant duomenis, kreipkitės į:</t>
  </si>
  <si>
    <t>Küsimuste või töövahendi kasutamisel andmete sisestamisel tekkinud probleemide korral palun võtta ühendust:</t>
  </si>
  <si>
    <t>W przypadku pytań lub trudności z wprowadzaniem danych podczas korzystania z narzędzia, prosimy o kontakt z:</t>
  </si>
  <si>
    <t>Jos sinulla on kysyttävää tai sinulla on vaikeuksia syöttää tietoja työkalua käyttäessäsi, ota yhteyttä:</t>
  </si>
  <si>
    <t>Ja jums rodas jautājumi vai grūtības ar datu ievadīšanu, rīka izmantošanas laikā, lūdzu, sazinieties ar:</t>
  </si>
  <si>
    <t>Project coordinator Lotta Lehti, from the Lead Partner of the EMPEREST project</t>
  </si>
  <si>
    <t>Projekto koordinatorę Lotta Lehti (EMPEREST pagrindinis partneris)</t>
  </si>
  <si>
    <t>Projekti koordinaator Lotta Lehti, EMPEREST projekti juhtpartner</t>
  </si>
  <si>
    <t>Koordynatorką projektu Lottą Lehti, od partnera wiodącego projektu EMPEREST</t>
  </si>
  <si>
    <t>Projektikoordinaattori Lotta Lehti, EMPEREST-hankkeen päätoteuttajaorganisaatiosta:</t>
  </si>
  <si>
    <t>Projekta koordinatori Lotta Lehti - EMPEREST projekta vadošais partneris</t>
  </si>
  <si>
    <t>Projektkoordinatorin Lotta Lehti vom Lead Partner des EMPEREST-Projekts</t>
  </si>
  <si>
    <t xml:space="preserve">Union of the Baltic Cities 
Secretariat of Sustainable Cities Commission
lotta.lehti@turku.fi
+358 449 073 527
Baltic Sea House
Vanha Suurtori 7, 20500 Turku, Finland		</t>
  </si>
  <si>
    <t>Baltijos miestų sąjunga 
Darnių miestų komisijos sekretoriatas
lotta.lehti@turku.fi
+358 449 073 527
Baltic Sea House
Vanha Suurtori 7, 20500 Turku, Suomija</t>
  </si>
  <si>
    <t>Związek Miast Bałtyckich
Sekretariat Komisji ds. Zrównoważonych Miast
lotta.lehti@turku.fi
+358 449 073 527
Baltic Sea House
Vanha Suurtori 7, 20500 Turku, Finlandia</t>
  </si>
  <si>
    <t>Itämeren kaupunkien liitto 
Kestävien kaupunkien komission sihteeristö
lotta.lehti@turku.fi
+358 449 073 527
Vanha Suurtori 7, 20500 Turku</t>
  </si>
  <si>
    <t>Baltijas pilsētu savienība 
Ilgtspējīgu pilsētu komisijas sekretariāts
lotta.lehti@turku.fi
+358 449 073 527
Baltic Sea House
Vanha Suurtori 7, 20500 Turku, Somija</t>
  </si>
  <si>
    <t>Union of the Baltic Cities 
Secretariat of Sustainable Cities Commission
lotta.lehti@turku.fi
+358 449 073 527
Baltic Sea House
Vanha Suurtori 7, 20500 Turku, Finland</t>
  </si>
  <si>
    <t>Or our expert Kamila Gruskevica
Kamila.gruskevica@rtu.lv</t>
  </si>
  <si>
    <t>Arbą į ekspertę Kamilą Gruškevičą
Kamila.gruskevica@rtu.lv</t>
  </si>
  <si>
    <t>Või meie ekspert Kamila Gruskevica
Kamila.gruskevica@rtu.lv</t>
  </si>
  <si>
    <t>lub z naszą ekspertką Kamilą Gruskevicą
Kamila.gruskevica@rtu.lv</t>
  </si>
  <si>
    <t>Tai asiantuntijamme Kamila Gruskevica
Kamila.gruskevica@rtu.lv</t>
  </si>
  <si>
    <t>Vai mūsu eksperti Kamila Gruskevica
Kamila.gruskevica@rtu.lv</t>
  </si>
  <si>
    <t>Oder unsere Expertin Kamila Gruskevica
Kamila.gruskevica@rtu.lv</t>
  </si>
  <si>
    <t>introduction</t>
  </si>
  <si>
    <t>Introduction</t>
  </si>
  <si>
    <t>Įvadas</t>
  </si>
  <si>
    <t>Sissejuhatus</t>
  </si>
  <si>
    <t>Wprowadzenie</t>
  </si>
  <si>
    <t xml:space="preserve">Johdanto </t>
  </si>
  <si>
    <t>Ievads</t>
  </si>
  <si>
    <t xml:space="preserve">Einleitung </t>
  </si>
  <si>
    <t>In Europe, PFAS have been addressed under several directives and regulations. Notably, the Water Framework Directive (WFD)[1] includes PFOS as a priority hazardous substance, setting environmental quality standards to protect water bodies. The Drinking Water Directive (DWD)[2] also recently established maximum levels for PFAS in drinking water, aiming to safeguard public health. Additionally, the REACH Regulation[3] restricts PFOS and certain PFAS due to their persistence and bioaccumulation risks. Together, these directives provide a legal foundation for this risk assessment tool intended to support municipalities in adhering to these standards and reducing environmental and health hazards. This proactive approach is increasingly critical as regulations evolve and awareness of PFAS's long-term impacts grows in Europe.</t>
  </si>
  <si>
    <t>Europoje PFAS klausimai sprendžiami remiantis keletu direktyvų ir reglamentų. Visų pirma, Vandens politikos direktyvoje (VPD)[1] PFOS (Perfluoroktano sulfonrūgštis) priskiriama prioritetinėms pavojingoms medžiagoms, todėl nustatomi aplinkos kokybės standartai vandens telkinių apsaugai. Geriamojo vandens direktyvoje (GVD)[2] taip pat neseniai nustatytos didžiausios leistinos PFAS koncentracijos geriamajame vandenyje, siekiant apsaugoti visuomenės sveikatą. Be to, REACH reglamentu[3] PFOS ir tam tikros PFAS ribojamos dėl jų patvarumo ir bioakumuliacijos rizikos. Kartu šios direktyvos sudaro čia pristatomo rizikos vertinimo įrankio, skirto padėti savivaldybėms laikytis šių standartų ir mažinti pavojų aplinkai bei sveikatai, teisinį pagrindą. Toks iniciatyvus požiūris tampa vis svarbesnis, Europoje keičiantis reglamentams ir didėjant informuotumui apie PFAS ilgalaikį poveikį.</t>
  </si>
  <si>
    <t>Euroopas on PFASe käsitletud mitmetes direktiivides ja määrustes. Veepoliitika raamdirektiivi (WFD)[1] kohaselt on esmatähtsad ohtlikud ained PFOSid, mis on aluseks keskkonnakvaliteedi standardite kehtestamisele veekogude kaitsmiseks. Samuti kehtestati hiljuti joogiveedirektiiviga (DWD)[2] joogivees sisalduvate PFASide piirnormid eesmärgiga kaitsta rahva tervist. Lisaks sellele on REACH-määrusega[3] kehtestatud piirangud PFOSidele ja teatavatele PFASidele nende püsivuse ja bioakumulatsiooni ohu tõttu. Koos moodustavad need direktiivid õigusliku aluse käesolevale riskihindamis tööriistale, mille eesmärk on toetada omavalitsusi nende standardite järgimisel ning keskkonna- ja terviseohtude vähendamisel. Selline ennetav lähenemisviis on üha olulisem, kuna määrused arenevad ja teadlikkus PFASide pikaajalistest mõjudest Euroopas kasvab.</t>
  </si>
  <si>
    <t>W Europie związki PFAS zostały uwzględnione w kilku dyrektywach i rozporządzeniach. W szczególności, w Ramowej Dyrektywie Wodnej (RDW)[1], w której PFOS (jeden z wielu związków PFAS) został określony jako najbardziej toksyczna substancja niebezpieczna oraz ustanowione zostały dla niego normy jakości środowiska w celu ochrony zbiorników wodnych. Z kolei, w najnowszej wersji Dyrektywy w sprawie jakości wody przeznaczonej do spożycia przez ludzi (DWD – z ang. Drinking Water Directive)[2] ustanowiono najwyższe, dopuszczalne normy PFAS w wodzie pitnej, mając na celu ochronę zdrowia publicznego. Ponadto, w rozporządzeniu REACH[3] ograniczono możliwość stosowania PFOS i innych wybranych związków z grupy PFAS ze względu na ich trwałość i ryzyko bioakumulacji. Łącznie dyrektywy te stanowią podstawę prawną dla tego narzędzia oceny ryzyka, które ma wspierać miasta w przestrzeganiu tych norm i w efekcie – w zmniejszaniu zagrożeń dla środowiska i zdrowia. Takie proaktywne podejście ma coraz większe znaczenie z uwagi na fakt, że przepisy ewaluują a świadomość dotycząca długoterminowego wpływu PFAS ciągle rośnie w Europie.</t>
  </si>
  <si>
    <t>Euroopassa PFAS-yhdisteitä on käsitelty useissa direktiiveissä ja asetuksissa. Erityisesti vesipuitedirektiivi  (VPD)[1] sisältää PFOS-yhdisteen vaarallisena prioriteettiaineena, ja sille on asetettu ympäristönlaatunormi vesistöjen suojelemiseksi. Myös juomavesidirektiivissä (DWD) [2] vahvistettiin hiljattain PFAS-yhdisteiden enimmäispitoisuudet juomavedessä asukkaiden terveyden suojelemiseksi. Lisäksi REACH-asetuksessa[3] rajoitetaan PFOS:in ja tiettyjen muiden PFAS-yhdisteiden käyttöä niiden pysyvyys- ja biokertyvyysriskien vuoksi. Yhdessä nämä direktiivit muodostavat oikeusperustan tälle riskiarviointityökalulle, jonka tarkoituksena on tukea kuntia näiden normien noudattamisessa ja ympäristö- ja terveysriskien vähentämisessä. Tämä ennakoiva lähestymistapa on yhä tärkeämpi, kun säädökset kehittyvät ja tietoisuus PFAS-yhdisteiden pitkäaikaisvaikutuksista kasvaa Euroopassa.</t>
  </si>
  <si>
    <t>Eiropā PFAS jautājums ir risināts vairākās direktīvās un regulās. Jo īpaši Ūdens pamatdirektīvā [1]. PFOS ir iekļauta prioritāro un bīstamas vielu sarakstā, nosakot vides kvalitātes standartus ūdenstilpju aizsardzībai. Nesen arī Dzeramā ūdens direktīvā [2] noteica PFAS maksimāli pieļaujamo koncentrāciju dzeramajā ūdenī, lai aizsargātu sabiedrības veselību. Turklāt REACH regula [3] ierobežo PFOS un dažas PFAS to noturības un bioakumulācijas risku dēļ. Kopā visas iepriekšminētas direktīvas nodrošina juridisko pamatu šim riska novērtēšanas instrumentam, kas paredzēts pašvaldību atbalstam standartu ievērošanā un vides un veselības apdraudējumu mazināšanā. Šāda proaktīva pieeja kļūst arvien svarīgāka, jo Eiropas Savienībā (ES) tiek izstrādātī noteikumi un pieaug izpratne par PFAS ilgtermiņa ietekmi.</t>
  </si>
  <si>
    <t xml:space="preserve">There are an increasing number of cases of high PFAS concentrations in freshwater, including drinking water, across the EU. The European Commission therefore encourages Member States to accelerate the monitoring of PFAS and to design measures to achieve compliance with the DWD parameters.  According to River Basin Management Plans appropriate governance of water quality management at the river basin level is an essential precondition for achieving the WFD objectives. The "Competent Authority" in this context means an authority or authorities identified under Coordination of administrative arrangements within river basin districts. The responsible authorities for water management cycle stages, and PFAS limits in these stages can be seen in Fig1. The figure is made based on the current directives (see references 1-6 in the reference list).  </t>
  </si>
  <si>
    <t xml:space="preserve">Vis dažniau visoje ES nustatoma didelė PFAS koncentracija gėlame vandenyje, įskaitant geriamąjį vandenį. Todėl Europos Komisija ragina valstybes nares paspartinti PFAS stebėseną ir parengti priemones, kad būtų pasiekta atitiktis GVD parametrams. Upių baseinų valdymo planuose numatyta, kad tinkamas vandens kokybės valdymo užtikrinimas upės baseino lygmeniu yra esminė prielaida siekiant VPD tikslų. Šiame kontekste „kompetentinga institucija“ – tai institucija ar institucijos, nustatytos pagal Administracinių susitarimų upių baseinų rajonuose koordinavimo tvarką. Už vandens valdymo ciklo etapus atsakingos institucijos ir PFAS ribos šiuose etapuose pateiktos 1 pav. Paveikslas sudarytas remiantis galiojančiomis direktyvomis (žr. 1-6 nuorodas literatūros sąraše).  </t>
  </si>
  <si>
    <t>W całej Unii Europejskiej obserwuje się wzrost liczby przypadków występowania wysokich stężeń PFAS w wodzie słodkiej, w tym w wodzie pitnej. W związku z tym Komisja Europejska zachęca państwa członkowskie do szybkiego podjęcia działań w celu przyspieszenia monitorowania PFAS oraz do opracowania środków służących osiągnięciu zgodności z parametrami określonymi w DWD. Zgodnie z Planami gospodarowania wodami na obszarze dorzecza (PGW), odpowiednie zarządzanie jakością wody na poziomie dorzecza jest niezbędnym warunkiem wstępnym do osiągnięcia celów RDW. Właściwym organem do realizacji tych celów jest organ lub organy działające w granicach administracyjnych określonych obszarów dorzeczy. Instytucje odpowiedzialne za etapy cyklu gospodarki wodnej oraz za uzyskanie określonych limitów PFAS na tych etapach przedstawia schemat 1. Został on sporządzony na podstawie aktualnych przepisów (patrz odniesienia 1-6 na liście referencyjnej).</t>
  </si>
  <si>
    <t xml:space="preserve">Ympäri EU:ta on havaittu yhä useammin korkeita PFAS-pitoisuuksia vedessä, myös juomavedessä. Euroopan komissio kannustaa siksi jäsenvaltioita nopeuttamaan PFAS-yhdisteiden seurantaa ja suunnittelemaan toimenpiteitä, joilla DWD parametrien noudattaminen varmistetaan.  Vesipiirin hoitosuunnitelmien mukaan veden laadunhallinnan asianmukainen hallinnointi vesipiirin tasolla on olennainen edellytys vesipolitiikan puitedirektiivin tavoitteiden saavuttamiselle. Toimivaltaisella viranomaisella tarkoitetaan tässä yhteydessä viranomaista tai viranomaisia, jotka on määritelty vesipiirien hallinnollisten järjestelyjen yhteensovittamisen yhteydessä. Kunnan vesi- ja jätevesihuollon vaiheiden vastuuviranomaiset ja PFAS-rajat näissä vaiheissa näkyvät kaaviossa 1. Kaavio on tehty nykyisten direktiivien perusteella (ks. lähdeluettelon viitteet 1-6).  </t>
  </si>
  <si>
    <t xml:space="preserve">ES arvien biežāk tiek konstatēta augsta PFAS koncentrācija saldūdenī, tostarp dzeramajā ūdenī. Tāpēc Eiropas Komisija mudina dalībvalstis paātrināt PFAS monitoringu un izstrādāt pasākumus, lai panāktu atbilstību direktīvas [1] parametriem.  Saskaņā ar upju baseinu apsaimniekošanas plāniem atbilstoša ūdens kvalitātes pārvaldība upju baseinu līmenī ir būtisks priekšnoteikums mērķu sasniegšanai. "Kompetentā iestāde" šajā kontekstā ir iestāde vai iestādes, kas noteiktas saskaņā ar likumdošanu. Atbildīgās iestādes par ūdens apsaimniekošanas cikla daļām un PFAS robežvērtības ir redzamas 1. attēlā. Attēls ir izveidots, pamatojoties uz spēkā esošajām direktīvām (sk. 1.-6. atsauces literatūras sarakstā).  </t>
  </si>
  <si>
    <t xml:space="preserve">This risk assessment tool is tailored for local authorities, and it allows to identify PFAS risks in aquatic environments. The tool covers the whole municipal water cycle starting from water abstraction, water treatment, water supply system, sewage collection, and sewage treatment to treated wastewater discharge. The tool includes 8 steps (8 tables to fill). After completing the tables, you will receive proposed mitigation strategies for your PFAS risks. You are able to save the progress and continue later if necessary. </t>
  </si>
  <si>
    <t xml:space="preserve">Rizikos vertinimo įrankis pritaikytas vietos valdžios institucijoms ir leidžia nustatyti PFAS keliamą riziką vandens aplinkoje. Įrankis apima visą savivaldybės vandens ciklą, pradedant vandens gavyba, ruošimu, tiekimo sistema, nuotekų surinkimu, valymu ir baigiant išvalytų nuotekų išleidimu. Įrankį sudaro 8 etapai (8 lentelės). Užpildę lenteles, gausite siūlomas PFAS rizikos mažinimo strategijas. Galite išsaugoti tarpinius duomenis ir, jei reikia, tęsti vėliau. </t>
  </si>
  <si>
    <t xml:space="preserve">Käesolev riskihindamise tööriist on kohandatud kohalike ametiasutuste jaoks ning võimaldab tuvastada PFASide riske veekeskkonnas. Tööriist hõlmab kogu munitsipaalveetsüklit alates veevõtust, veepuhastusest, veevarustussüsteemist, reoveekogumisest ja reoveepuhastusest kuni heitvee ärajuhtimiseni. Tööriist sisaldab 8 etappi (8 täidetavat tabelit). Pärast tabelite täitmist pakutakse välja teie PFASide riskide leevendamise strateegiaid. Teil on võimalik vahepeal salvestada ja vajadusel hiljem jätkata. </t>
  </si>
  <si>
    <t>To narzędzie oceny ryzyka jest dostosowane do potrzeb władz lokalnych i umożliwia identyfikację zagrożeń związanych z występowaniem PFAS w środowisku wodnym. Narzędzie obejmuje cały miejski obieg wody, począwszy od poboru wody, uzdatniania wody, systemu zaopatrzenia w wodę, odbioru ścieków i oczyszczania ścieków, aż po odprowadzanie oczyszczonych ścieków. Narzędzie obejmuje 8 kroków (8 tabel do wypełnienia). Po wypełnieniu tabel otrzymasz proponowane wytyczne do opracowania strategii minimalizujących ryzyka związane z obecnością PFAS. Wypełniając tabele, w każdej chwili możesz zapisać postępy i kontynuować później, jeśli zajdzie taka potrzeba.</t>
  </si>
  <si>
    <t xml:space="preserve">Tämä riskiarviointiväline on räätälöity paikallisviranomaisille, ja sen avulla voidaan tunnistaa PFAS-riskejä vesiympäristössä. Työkalu kattaa koko kunnallisen vedenkierron juomavedenotosta, juomavedenkäsittelystä, vesihuoltojärjestelmästä, jäteveden keräyksestä ja jäteveden käsittelystä käsitellyn jäteveden purkamiseen. Työkalu sisältää 8 vaihetta (8 täytettävää taulukkoa). Kun olet täyttänyt tiedot taulukoihin, saat ehdotuksia keinoista PFAS-riskien vähentämiseksi. Voit tallentaa työn välillä ja jatkaa tarvittaessa myöhemmin. </t>
  </si>
  <si>
    <t xml:space="preserve">Šis risku novērtēšanas rīks ir pielāgots pašvaldības iestādēm, un tas ļauj noteikt PFAS riskus ūdens vidē. Rīks aptver visu pašvaldības ūdens aprites ciklu, sākot no ūdens ieguves, ūdens attīrīšanas, ūdensapgādes sistēmas, notekūdeņu savākšanas un notekūdeņu attīrīšanas līdz attīrītu notekūdeņu novadīšanai. Rīks ietver 8 posmus (8 aizpildāmas tabulas). Pēc tabulu aizpildīšanas jūs saņemsiet ierosinātās PFAS risku mazināšanas stratēģijas. Jums ir iespēja saglabāt progresu un vajadzības gadījumā turpināt vēlāk. </t>
  </si>
  <si>
    <t>Dieses Risikobewertungswerkzeug ist auf lokale Behörden zugeschnitten und ermöglicht es, PFAS-Risiken in der aquatischen Umwelt zu identifizieren. Das Werkzeug deckt den gesamten kommunalen Wasserkreislauf ab, von der Wasserentnahme über die Wasseraufbereitung, das Wasserversorgungssystem, die Abwassersammlung und die Abwasseraufbereitung bis hin zur Einleitung des behandelten Abwassers. Das Instrument umfasst 8 Schritte (8 Tabellen zum Ausfüllen). Nachdem Sie die Tabellen ausgefüllt haben, erhalten Sie Vorschläge für Strategien zur Eindämmung der PFAS-Risiken. Sie können den Zwischenstand speichern und bei Bedarf später fortfahren.</t>
  </si>
  <si>
    <t xml:space="preserve">1 pav. Tvaraus vandens valymo ciklo etapai. Visos 1 paveiksle nurodytos AA-EQS vertės atitinka [5]. Tačiau AA-EQS gali keistis pagal naujas direktyvas.  </t>
  </si>
  <si>
    <t>Joonis 1. Jätkusuutliku veepuhastuse tsükli etapid. Kõik joonisel 1 nimetatud AA-EQS väärtused vastavad allikale [5]. Siiski võivad AA-EQS väärtused uute direktiividega muutuda.</t>
  </si>
  <si>
    <t>Kuva 1.  Kestävän vedenkäsittelyn kierron vaiheet. Kaikki kuvassa 1 mainitut AA-EQS-arvot ovat yhdenmukaisia lähteen [5] kanssa. Kuitenkin AA-EQS-arvot voivat muuttua uusien direktiivien myötä.</t>
  </si>
  <si>
    <t xml:space="preserve">What are PFAS? </t>
  </si>
  <si>
    <t xml:space="preserve">Kas yra PFAS? </t>
  </si>
  <si>
    <t>Mis on PFAS?</t>
  </si>
  <si>
    <t>Czym są PFAS?</t>
  </si>
  <si>
    <t xml:space="preserve">Mitä ovat PFAS-yhdisteet? </t>
  </si>
  <si>
    <t>Kas ir PFAS</t>
  </si>
  <si>
    <t xml:space="preserve">Was sind PFAS? </t>
  </si>
  <si>
    <t xml:space="preserve">PFAS natūraliai aplinkoje neatsiranda, jų kilmė yra antropogeninė [7]. PFAS yra labai veiksmingos paviršinio aktyvumo medžiagos ir paviršiaus apsaugos priemonės, nes turi perfluorangliavandenilių molekulių, kurios yra ir hidrofobinės, ir oleofobinės [8]. Šios savybės, įskaitant mechaninį atsparumą, inertiškumą, šiluminį stabilumą ir atsparumą skilimui, lėmė didelę PFAS paklausą ir pasiūlą pasaulinėje rinkoje. Tačiau dėl savo ypatingo patvarumo (dėl tvirto ryšio tarp anglies ir fluoro) ir negebėjimo biologiškai suirti aplinkoje [9] PFAS pelnė „amžinų cheminių medžiagų“ etiketę [10]. </t>
  </si>
  <si>
    <t xml:space="preserve">PFASid ei esine keskkonnas looduslikult ning nende esinemine on inimtekkelise päritoluga [7]. PFASid on väga efektiivsed pindaktiivsed ained ja pindade kaitsjad, kuna sisaldavad perfluorosüsivesinikke, mis on nii hüdrofoobsed kui ka oleofoobsed [8]. Need omadused, sealhulgas mehaaniline tugevus, inertsus, termiline stabiilsus ja vastupidavus lagunemisele, on põhjustanud PFASide märkimisväärse nõudluse ja pakkumise maailmaturul. Kuid äärmise püsivuse (mis tuleneb süsiniku ja fluori tugevast sidemest) ja keskkonnas bioloogiliselt mitte lagunemise tõttu [9] on PFASid saanud nime „igavesed kemikaalid“ [10]. </t>
  </si>
  <si>
    <t xml:space="preserve">Związki z grupy PFAS nie występują naturalnie w środowisku. Ich obecność jest pochodzenia antropogenicznego [7]. Związki te są wysoce skutecznymi środkami powierzchniowo czynnymi i środkami do ochrony różnego rodzaju powierzchni ze względu na obecność fragmentów perfluorowęglowodorowych, które są zarówno hydrofobowe, jak i oleofobowe [8]. Właściwości te, w tym wytrzymałość mechaniczna, obojętność, stabilność termiczna i odporność na degradację, spowodowały znaczny popyt i podaż PFAS na rynku globalnym. Jednak ze względu na ich wyjątkową trwałość (ze względu na silne – jedne z najsilniejszych wiązań spotykanych w chemii organicznej, wiązanie między węglem a fluorem) i niezdolność do biodegradacji w środowisku [9], zyskały przydomek „wiecznych chemikaliów” [10]. </t>
  </si>
  <si>
    <t xml:space="preserve">PFAS-yhdisteitä ei esiinny luonnostaan ympäristössä, ja kaikki PFAS-yhdisteet ovat peräisin ihmistoiminnasta [7]. PFAS-yhdisteet ovat erittäin tehokkaita pinta-aktiivisia aineita, koska niissä on samanaikaisesti vettä ja rasvaa hylkiviä perfluorattuja hiiliketjuja [8]. Nämä ominaisuudet, kuten mekaaninen lujuus, inerttiys, lämpöstabiilisuus ja kestävyys, ovat johtaneet PFAS-yhdisteiden erittäin laajaan tuotantoon ja käyttöön maailmanlaajuisesti. Koska PFAS-yhdisteet ovat kuitenkin erittäin pysyviä (hiilen ja fluorin välisen vahvan sidoksen vuoksi) ja koska ne eivät biohajoa ympäristössä [9], PFAS-yhdisteet ovat ansainneet lisänimen "ikuisuuskemikaalit" [10]. </t>
  </si>
  <si>
    <t xml:space="preserve">PFAS vielas pašas par sevi vidē nav sastopamas, un to klātbūtne norāda uz antropogēno piesārņojumu [7]. PFAS ir ļoti efektīvas virsmas aktīvās vielas un virsmas aizsargvielas, jo to sastāvā ir perfluorogļūdeņražu molekulas, kas ir gan hidrofobas, gan oleofobas [8]. Šīs īpašības, tostarp mehāniskā izturība, termiskā stabilitāte un izturība pret noārdīšanos, ir sekmējušas ievērojamu PFAS pieprasījumu un piedāvājumu pasaules tirgū. Tomēr, ņemot vērā to ārkārtīgo noturību (pateicoties izturīgajai saitei starp oglekli un fluoru) un nespēju bioloģiski noārdīties vidē [9], PFAS ir izpelnījušās iesauku "mūžīgās ķīmikālijas"[10]. </t>
  </si>
  <si>
    <t xml:space="preserve">PFAS kommen in der Umwelt nicht natürlich vor, sondern sind anthropogenen Ursprungs [7]. Sie sind hochwirksame Tenside und Oberflächenschutzmittel, da sie Perfluorkohlenstoffkomponenten enthalten, die sowohl wasser- als auch fettabweisend sind [8]. Aufgrund ihrer vielseitigen Eigenschaften, darunter mechanische Festigkeit, Inertheit, thermische Stabilität und Abbaubeständigkeit, ist die Nachfrage und das Angebot an PFAS auf dem Weltmarkt erheblich angestiegen. Wegen ihrer extremen Persistenz (aufgrund der starken Bindung zwischen Kohlenstoff und Fluor) und Resistenz gegen biologischen Abbau in der Umwelt [9], haben PFAS jedoch den Beinamen „Ewigkeitschemikalien“ erhalten [10]. </t>
  </si>
  <si>
    <t xml:space="preserve">Nors tam tikros sudėtingos molekulės laikui bėgant gali iš dalies suirti, galiausiai jos virsta patvariomis PFAS, pavyzdžiui, perfluoroktano rūgštimi (PFOA) arba perfluoroktano sulfonrūgštimi (PFOS), taip pat mažesniais perfluorinuotais junginiais, kurie išlieka aplinkoje [11]. Daug PFAS junginių kaupiasi žmonėse, gyvūnuose ir augaluose [12]. Iš tų nedaugelio junginių, kurie buvo išsamiai ištirti, dauguma laikomi toksiškais. Nuo XX a. šeštojo dešimtmečio paplitęs PFAS naudojimas lėmė šių medžiagų kaupimąsi įvairiose aplinkos terpėse, įskaitant požeminį, gėlą, jūros ir lietaus vandenį, dirvožemį, nuosėdas, nuotekų valymo įrenginių dumblą ir nuotekas, taip pat gyvuosius organizmus ir maisto šaltinius [8, 13, 14]. </t>
  </si>
  <si>
    <t xml:space="preserve">Kuigi teatavad komplekssed molekulid võivad aja jooksul osaliselt laguneda, muutuvad nad lõpuks püsivateks PFASideks, nagu perfluorooktaanhape (PFOA) või perfluorooktaansulfoonhape (PFOS), samuti väiksemateks perfluoritud ühenditeks, mis jäävad keskkonda [11]. Paljud PFAS-ühendid bioakumuleeruvad inimestes, loomades ja taimedes [12]. Neist piiratud arvust, mida on põhjalikult uuritud, peetakse enamikku toksiliseks. PFASide laialdane kasutamine alates 1950ndatest aastatest on viinud nende ühendite akumuleerumiseni erinevates keskkondades, sealhulgas põhjavees, magevees, merevees, vihmavees, pinnases, setetes, reoveesettes ja heitvees, samuti elusorganismides ja toiduainetes [8, 13, 14]. </t>
  </si>
  <si>
    <t>Choć niektóre PFAS posiadające złożone cząsteczki o długich łańcuchach mogą z czasem ulegać częściowej degradacji, ostatecznie przekształcają się w najtrwalsze formy, takie jak kwas perfluorooktanowy (PFOA) lub kwas perfluorooktanosulfonowy (PFOS), a także mniejsze związki perfluorowane, które pozostają w środowisku [11]. Dodatkowo, liczne formy PFAS ulegają bioakumulacji u ludzi, zwierząt i roślin [12]. Spośród ograniczonej liczby tych związków, które zostały dokładnie zbadane, większość uważana jest za toksyczne. Powszechne stosowanie PFAS od lat pięćdziesiątych XX wieku doprowadziło do ich kumulacji w różnych elementach środowiska, w tym w wodach gruntowych, słodkich, morskich, deszczowych, w glebie, osadach, w tym osadach ściekowych, w ściekach oczyszczonych odprowadzanych z oczyszczalni ścieków, a także w organizmach żywych i w żywności [8, 13, 14].</t>
  </si>
  <si>
    <t>Vaikka tietyt monimutkaiset molekyylit voivat hajota osittain ajan mittaan, ne muuttuvat lopulta pysyviksi PFAS-yhdisteiksi, kuten perfluorioktaanihapoksi (PFOA) tai perfluorioktaanisulfonihapoksi (PFOS), tai muiksi pienemmiksi perfluoratuiksi yhdisteiksi, jotka jäävät ympäristöön [11]. Lukuisat PFAS-yhdisteet kertyvät ihmisiin, eläimiin ja kasveihin [12]. Siitä rajoitetusta määrästä PFAS-yhdisteitä, joiden terveyshaittoja on tutkittu, suurinta osaa pidetään myrkyllisinä. PFAS-yhdisteiden laajamittainen käyttö 1950-luvulta lähtien on johtanut näiden aineiden kertymiseen ympäristön eri osiin, kuten pohjaveteen, pintaveteen, sadeveteen, maaperään, sedimenttiin, jätevedenpuhdistamoiden lietteeseen ja jätevesiin sekä eliöihin ja elintarvikelähteisiin [8, 13, 14].</t>
  </si>
  <si>
    <t xml:space="preserve">Lai gan dažas molekulas laika gaitā var daļēji noārdīties, tās galu galā pārveidojas par noturīgām PFAS, piemēram, perfluoroktānskābi (PFOA) vai perfluoroktānsulfonskābi (PFOS), kā arī par mazākiem perfluorētiem savienojumiem, kas nesadalās vidē [11]. Daudzi PFAS savienojumi bioakumulējas cilvēkos, dzīvniekos un augos [12]. No dažām labi izpētītām vielām PFAS saimē, lielākā daļa tiek uzskatītas par toksiskām. Plaša PFAS lietošana kopš pagājušā gadsimta 50. gadiem ir izraisījusi šo vielu uzkrāšanu vidē, tostarp gruntsūdeņos, saldūdeņos, jūras ūdeņos, lietus ūdeņos, augsnē, nogulumos, notekūdeņu attīrīšanas iekārtu (NAI) dūņās un notekūdeņos, kā arī dzīvajos organismos un pārtikā [8,13,14]. </t>
  </si>
  <si>
    <t xml:space="preserve">Obwohl bestimmte komplexe Moleküle im Laufe der Zeit teilweise abgebaut werden können, verwandeln sie sich letztendlich in persistente PFAS wie Perfluoroctansäure (PFOA) oder Perfluoroctansulfonsäure (PFOS) sowie in kleinere perfluorierte Verbindungen, die in der Umwelt verbleiben [11]. Zahlreiche PFAS-Verbindungen sind bioakkumulativ, reichern sich also in Menschen, Tieren und Pflanzen an[12]. Von den wenigen, die umfassend erforscht wurden, gelten die meisten als giftig. Die weit verbreitete Verwendung von PFAS seit den 1950er Jahren hat zur Akkumulation dieser Stoffe in den verschiedenen Umweltkompartimenten geführt, darunter Oberflächengewässer, Grundwasser,  Regenwasser, Boden, Sediment, Klärschlamm und Abwasser sowie in lebenden Organismen und Nahrungsquellen [8,13,14]. </t>
  </si>
  <si>
    <t>Please be aware that a restriction proposal for the ban of PFAS in firefighting foams (called Restricting the use of per- and polyfluoroalkyl substances (PFASs) in fire-fighting foams by ECHA) is currently warranted (spring 2025), although the exact dates for its implementation are not yet known. Firefighting foams may no longer pose PFAS-related risks to humans and the environment in the future, but currently, they still do. When assessing the present risks, it is essential to consider all potential sources of contamination, especially since existing PFAS pollution will not dissipate on its own.</t>
  </si>
  <si>
    <t>Atkreipkite dėmesį, kad šiuo metu yra pateiktas PFAS draudimo gaisro gesinimo putose apribojimo pasiūlymas (Europos cheminių medžiagų agentūros (ECHA) pasiūlymas „Per- ir polifluorangliavandenilių (PFAS) naudojimo gaisro gesinimo putose ribojimas“), kurio priėmimas numatomas 2025 m. pavasarį. Tačiau tikslios jo įgyvendinimo datos dar nėra žinomos. Nors ateityje gaisro gesinimo putos gali nebekelti PFAS sukeltos rizikos žmonėms ir aplinkai, šiuo metu rizika vis dar egzistuoja. Vertinant esamas rizikas, būtina atsižvelgti į visus galimus taršos šaltinius, ypač dėl to, kad esama PFAS tarša savaime neišnyks.</t>
  </si>
  <si>
    <t>Palun pange tähele, et praegu on käsil ettepanek PFASide keelustamiseks tuletõrjevahtudes (Euroopa Kemikaaliameti (ECHA) ettepanek „Per- ja polüfluoroalküülainete (PFAS) kasutamise piiramine tuletõrjevahtudes“), mille vastuvõtmine on kavandatud 2025. aasta kevadel. Täpseid rakendamise kuupäevi ei ole siiski veel teada. Kuigi tulevikus ei pruugi tuletõrjevaht enam kujutada PFASidega seotud ohtu inimestele ja keskkonnale, on see oht praegu endiselt olemas. Praeguste riskide hindamisel on oluline arvestada kõigi võimalike reostusallikatega, eriti kuna olemasolev PFASide reostus ei kao iseenesest.</t>
  </si>
  <si>
    <t xml:space="preserve"> Zwracamy uwagę, że obecnie rozpatrywany jest wniosek o ograniczenie stosowania PFAS w pianach gaśniczych (propozycja Europejskiej Agencji Chemikaliów (ECHA) „Ograniczenie stosowania substancji per- i polifluorowanych (PFAS) w pianach gaśniczych”), którego przyjęcie planowane jest na wiosnę 2025 roku. Jednak dokładne daty jego wdrożenia nie są jeszcze znane. Chociaż w przyszłości piany gaśnicze mogą już nie stanowić zagrożenia związanego z PFAS dla ludzi i środowiska, obecnie zagrożenie to nadal istnieje. Ocena bieżących zagrożeń wymaga zatem uwzględnienia wszystkich potencjalnych źródeł skażenia PFAS, zwłaszcza, że te istniejące nie znikną samoistnie.</t>
  </si>
  <si>
    <t xml:space="preserve"> Alkuvuonna 2025 ECHAn (Euroopan kemikaalivirasto) käsittelyssä on ehdotus PFAS-yhdisteiden käytön kiellosta sammutusvaahdoissa. Tarkkoja toimeenpanopäiviä ei kuitenkaan vielä tiedetä. Vaikka tulevaisuudessa PFAS-yhdisteitä sisältävät sammutusvaahdot saatetaan kieltää, PFAS-yhdisteitä sisältäviä sammutusvaahtoja on yhä laajassa käytössä. Riskejä arvioitaessa on tärkeää ottaa huomioon kaikki mahdolliset saastumislähteet, koska PFAS-yhdisteet ovat erittäin pysyviä ja voivat saastuttaa ympäristöä erittäin pitkään.</t>
  </si>
  <si>
    <t>Lūdzu, ņemiet vērā, ka pašlaik (2025. gada pavasarī) ir apstiprināts  priekšlikums par PFAS aizliegumu ugunsdzēsības putās (Restricting the use of per- and polyfluoroalkyl substances (PFASs) in fire-fighting foams by ECHA), lai gan precīzi datumi, kad tas stāsies spēkā, vēl nav zināmi. Nākotnē, iespējams, ugunsdzēsības putas vairs neradīs ar PFAS saistītu risku cilvēkiem un videi, taču pašlaik ugunsdzēsēju putas  joprojām var saturēt PFAS. Novērtējot pašreizējos riskus, ir būtiski ņemt vērā visus iespējamos piesārņojuma avotus, jo īpaši tāpēc, ka esošais PFAS piesārņojums pats no sevis napazudīs.</t>
  </si>
  <si>
    <t>Bitte beachten Sie, dass der Vorschlag zu dem Verbot von PFAS in Feuerlöschschäumen (von der ECHA als „Restricting the use of per- and polyfluoroalkyl substances (PFAS) in fire-fighting foams“ bezeichnet) bereits bestätigt wurde (Frühjahr 2025), die genauen Termine für die Umsetzung sind jedoch noch nicht bekannt. Feuerlöschschäume werden daher in Zukunft keine PFAS-bedingten Risiken mehr für Mensch und Umwelt darstellen, derzeit tun sie es aber noch. Bei der Bewertung der gegenwärtigen Risiken müssen daher auch potenziellen Kontaminationsquellen im Zusammenhang mit Feuerwehrübungsplätzen berücksichtig werden, zumal sich bestehende PFAS-Verschmutzung nicht von selbst auflösen.</t>
  </si>
  <si>
    <t xml:space="preserve">In this document, we refer to PFAS in accordance to the OECD definition [15] “PFASs are defined as fluorinated substances that contain at least one fully ﬂuorinated methyl or methylene carbon atom (without any H/Cl/Br/I atom attached to it), i.e., with a few noted exceptions, any chemical with at least a perfluorinated methyl group (−CF3) or a perfluorinated methylene group (−CF2−) is a PFAS.” </t>
  </si>
  <si>
    <t>Šiame dokumente PFAS įvardijamos pagal EBPO apibrėžtį [15]: „PFAS apibrėžiamos kaip fluorintos medžiagos, turinčios bent vieną visiškai ﬂuorintą metilo arba metileno anglies atomą (be prijungto H/Cl/Br/I atomo), t. y., išskyrus kelias nurodytas išimtis, bet kuri cheminė medžiaga, turinti bent vieną perfluorintą metilo grupę (-CF3) arba perfluorintą metileno grupę (-CF2-), yra PFAS.“</t>
  </si>
  <si>
    <t xml:space="preserve">Käesolevas dokumendis viidatakse PFASidele vastavalt OECD määratlusele [15] „PFASid on määratletud kui fluoritud ühendid, mis sisaldavad vähemalt ühte täielikult ﬂuoritud metüül- või metüleen- süsiniku aatomit (ilma ühegi seotud H/Cl/Br/I aatomita), s.t. mõne teadaoleva erandiga, on iga kemikaal, millel on vähemalt üks perfluoritud metüülrühm (-CF3) või üks perfluoritud metüleenrühm (-CF2-), PFAS.“ </t>
  </si>
  <si>
    <t>W niniejszym dokumencie odnosimy się do PFAS zgodnie z definicją OECD [15] „PFAS definiuje się jako substancje fluorowane, które zawierają co najmniej jeden w pełni fluorowany metylowy lub metylenowy atom węgla (bez przyłączonego do niego atomu H/Cl/Br/I). Oznacza to, z kilkoma odnotowanymi wyjątkami, że każda substancja chemiczna z co najmniej jedną perfluorowaną grupą metylową (-CF3) lub perfluorowaną grupą metylenową (-CF2-) to PFAS”.</t>
  </si>
  <si>
    <t>Tässä asiakirjassa viitataan PFAS-yhdisteisiin OECD:n määritelmän mukaisesti [15], oma käännös: "PFAS-yhdisteet määritellään fluoratuiksi aineiksi, jotka sisältävät vähintään yhden täysin ﬂuoratun metyyli- tai metyleenihiiliatomin (johon ei ole kiinnittynyt H/Cl/Br/I-atomia), eli muutamaa merkittyä poikkeusta lukuun ottamatta kaikki kemikaalit, joissa on vähintään perfluorattu metyyliryhmä (-CF3) tai perfluorattu metyleeniryhmä (-CF2-), ovat PFAS-yhdisteitä".</t>
  </si>
  <si>
    <t>Šajā dokumentā temins PFAS tiek lietota saskaņā ar definīciju [15]: "PFAS ir fluorētas vielas, kas satur vismaz vienu pilnībā ﬂuorētu metila vai metilēna oglekļa atomu (bez pievienota H/Cl/Br/I atoma), tas ir, ar dažiem izņēmumiem jebkura ķīmiskā viela ar vismaz vienu perfluorētu metilgrupu (-CF3) vai perfluorētu metilēna grupu (-CF2-) ir PFAS.</t>
  </si>
  <si>
    <t xml:space="preserve">In diesem Dokument beziehen wir uns auf PFAS in Übereinstimmung mit der OECD-Definition [15]: „PFAS sind definiert als fluorierte Stoffe, die mindestens ein vollständig ﬂuoriertes Methyl- oder Methylen-Kohlenstoffatom (ohne ein daran gebundenes H/Cl/Br/I-Atom) enthalten, d. h. mit einigen wenigen Ausnahmen ist jede Chemikalie mit mindestens einer perfluorierten Methylgruppe (-CF3) oder einer perfluorierten Methylengruppe (-CF2-) ein PFAS.“ </t>
  </si>
  <si>
    <t>PFAS can be analysed by measuring individual, targeted substances or by using different PFAS sum analyses, depending on regional guidelines and availability. PFAS sum analyses are methods used to assess the presence of multiple PFAS in environmental (or biological) samples. Different summation approaches are used depending on the number of PFAS compounds analysed:</t>
  </si>
  <si>
    <t>PFAS galima tirti matuojant atskiras tikslines medžiagas arba naudojant įvairias PFAS sumines analizes, atsižvelgiant į regionines gaires ir galimybes. PFAS suminės analizės – tai metodai, naudojami siekiant įvertinti, ar aplinkos (arba biologiniuose) mėginiuose yra daug PFAS. Priklausomai nuo analizuojamų PFAS junginių skaičiaus, taikomi skirtingi sumavimo metodai:</t>
  </si>
  <si>
    <t>PFASe saab analüüsida üksikute sihtotstarbeliste ainete mõõtmise teel või kasutades erinevaid PFASide summeeritud analüüse, sõltuvalt piirkondlikest suunistest ja kättesaadavusest. PFASide summeeritud analüüsid on meetodid, mida kasutatakse mitmete PFASide esinemise hindamiseks keskkonna- (või bioloogilistes) proovides. Sõltuvalt analüüsitavate PFAS-ühendite arvust kasutatakse erinevaid summeerimismeetodeid:</t>
  </si>
  <si>
    <t>Analiza obecności „wiecznych chemikaliów” może być prowadzona przez pomiar zawartości poszczególnych, określonych ich form lub przy użyciu różnych analiz sumy PFAS, w zależności od regionalnych wytycznych i dostępności metod badawczych. Te drugie są metodami stosowanymi do oceny obecności wielu PFAS w próbkach środowiskowych (lub biologicznych). W zależności od liczby analizowanych związków stosowane są różne metody sumowania:</t>
  </si>
  <si>
    <t>PFAS-yhdisteet voidaan analysoida mittaamalla yksittäisiä, kohdennettuja aineita tai käyttämällä erilaisia PFAS-summa-analyysejä alueellisten ohjeiden ja analyysien saatavuuden mukaan. PFAS-summa-analyysit ovat menetelmiä, joita käytetään useiden PFAS-yhdisteiden esiintymisen arviointiin ympäristönäytteissä (tai biologisissa näytteissä). Analysoitavien PFAS-yhdisteiden määrästä riippuen käytetään erilaisia summapitoisuuden määritysmenetelmiä:</t>
  </si>
  <si>
    <t>PFAS var analizēt, nosakot atsevišķu mērķa vielu koncentrācijas vai izmantojot dažādas PFAS summārās analīzes - atkarībā no reģionālajām vadlīnijām un analīžu pieejamības. PFAS summārās analīzes ir metodes, ko izmanto, lai novērtētu vairāku PFAS klātbūtni vides (vai bioloģiskajos) paraugos. Atkarībā no analizējamo PFAS savienojumu skaita izmanto dažādas summārās pieejas:</t>
  </si>
  <si>
    <t>PFAS können durch die Messung einzelner, gezielter Substanzen oder durch die Verwendung verschiedener PFAS-Summenanalysen analysiert werden, je nach regionalen Richtlinien und Verfügbarkeit. PFAS-Summenanalysen sind Methoden zur Bewertung des Vorhandenseins mehrerer PFAS in Umwelt-(oder biologischen)proben. Je nach Anzahl der analysierten PFAS-Verbindungen werden unterschiedliche Summierungsansätze verwendet:</t>
  </si>
  <si>
    <t>PFAS-4: This analysis sums concentrations of four specific PFAS compounds, often including prominent PFAS like PFOS and PFOA, to give a basic overview of contamination. It’s useful for quick assessments or regulatory compliance.</t>
  </si>
  <si>
    <t>PFAS-4. Atliekant šią analizę susumuojama keturių konkrečių PFAS junginių koncentracija, dažnai įskaitant tokius žinomus PFAS kaip PFOS ir PFOA, kad būtų galima susidaryti bendrą užterštumo vaizdą. Tai praverčia greitam įvertinimui arba atitikties teisės aktų reikalavimams užtikrinimui.</t>
  </si>
  <si>
    <t>PFAS-4: See analüüs summeerib nelja konkreetse PFASi ühendi, sealhulgas sageli selliste tuntud PFASide nagu PFOS ja PFOA kontsentratsioonid, et anda põhiülevaade reostusest. See on kasulik kiireks hindamiseks või õigusnormide järgimiseks.</t>
  </si>
  <si>
    <t>PFAS-4: to badanie, które sumuje stężenia czterech konkretnych związków PFAS, w tym często takich jak PFOS i PFOA, aby dać ogólny pogląd wielkości zanieczyszczenia. Jest przydatne do szybkiej oceny sytuacji lub do weryfikacji zgodności otrzymanych wyników z przepisami.</t>
  </si>
  <si>
    <t>PFAS-4: Tässä summaparametrissa lasketaan yhteen neljän tietyn PFAS-yhdisteen pitoisuudet, mukaan lukien usein tunnetut PFAS-yhdisteet, kuten PFOS ja PFOA, jotta saadaan yleiskuva saastumisesta. Se on hyödyllinen nopeissa arvioinneissa tai säännösten noudattamisessa.</t>
  </si>
  <si>
    <t>PFAS-4: šī analīze nosaka četru konkrētu PFAS savienojumu koncentrāciju, bieži ietverot tādas vielas kā PFOS un PFOA, lai sniegtu pamatapskatu par piesārņojumu. Šī analīze ir noderīga ātram novērtējumam vai pārbaudei uz atbilstību normatīvajiem aktiem.</t>
  </si>
  <si>
    <t>PFAS-4: Bei dieser Analyse werden die Konzentrationen von vier spezifischen PFAS-Verbindungen summiert, PFOS, PFOA, PFHxS und PFNA, um einen grundlegenden Überblick über die Kontamination zu erhalten. Sie ist nützlich für schnelle Bewertungen oder die Einhaltung von Vorschriften. Die Summe der PFAS-4 Konzentrationen wird in der TrinkwV geregelt.</t>
  </si>
  <si>
    <t>PFAS-8: This expands on PFAS-4, covering eight PFAS compounds to capture a broader spectrum of possible environmental or health impacts. PFAS-8 analyses are often required by stricter regulations and can provide a more comprehensive risk assessment.</t>
  </si>
  <si>
    <t>PFAS-8. Tai yra PFAS-4 papildymas, apimantis aštuonis PFAS junginius, kad būtų aprėptas platesnis galimo poveikio aplinkai ar sveikatai spektras. PFAS-8 analizės dažnai reikalaujama pagal griežtesnius teisės aktus ir ji gali padėti atlikti išsamesnį rizikos vertinimą.</t>
  </si>
  <si>
    <t>PFAS-8: See laiendab PFAS-4, hõlmates kaheksa PFASi ühendit, et hõlmata laiemat spektrit võimalike keskkonna- või tervisemõjude kohta. PFAS-8 analüüse nõutakse sageli rangemate eeskirjadega ja need võivad anda põhjalikuma riskianalüüsi.</t>
  </si>
  <si>
    <t>PFAS-8: to rozszerzenie analizy PFAS-4, obejmujące osiem związków. Badanie jest stosowane w celu uchwycenia szerszego spektrum możliwego wpływu PFAS na środowisko lub zdrowie. Analizy PFAS-8 są często wymagane przez bardziej rygorystyczne przepisy i mogą zapewnić bardziej kompleksową ocenę ryzyka.</t>
  </si>
  <si>
    <t>PFAS-8: Tässä laajennetaan PFAS-4:ää kattamalla kahdeksan PFAS-yhdistettä, jotta voidaan kattaa laajempi kirjo mahdollisia ympäristö- tai terveysvaikutuksia. PFAS-8-analyysejä vaaditaan usein tiukemmissa säädöksissä, ja niiden avulla voidaan tehdä kattavampi riskiarviointi.</t>
  </si>
  <si>
    <t>PFAS-8: paplašināta PFAS-4 analīze, ietverot astoņus PFAS savienojumus, lai novērtētu plašāku iespējamo ietekmi uz vidi vai veselību. PFAS-8 analīzes var sniegt plašāku risku novērtējumu.</t>
  </si>
  <si>
    <t>PFAS-8: Diese Methode erweitert PFAS-4 und deckt acht PFAS-Verbindungen ab, um ein breiteres Spektrum möglicher Umwelt- oder Gesundheitsauswirkungen zu erfassen. PFAS-8-Analysen werden häufig von strengeren Vorschriften gefordert und können eine umfassendere Risikobewertung liefern.</t>
  </si>
  <si>
    <t>PFAS-24: This is a detailed analysis encompassing 24 PFAS compounds. It is used in high-detail studies, such as those focusing on complex contamination sources or when complete environmental or health risk assessments are needed.</t>
  </si>
  <si>
    <t>PFAS-24. Tai išsami analizė, apimanti 24 PFAS junginius. Ji naudojama atliekant labai detalius tyrimus, pavyzdžiui, kai dėmesys skiriamas kompleksiniams taršos šaltiniams arba kai reikia atlikti išsamų rizikos aplinkai ar sveikatai vertinimą.</t>
  </si>
  <si>
    <t>PFAS-24: See on detailne analüüs, mis hõlmab 24 PFAS-ühendit. Seda kasutatakse väga detailsetes uuringutes, nagu näiteks keskendudes keerukatele saasteallikatele või kui on vaja täielikku keskkonna- või terviseriski hindamist.</t>
  </si>
  <si>
    <t>PFAS-24: to szczegółowa analiza obejmująca 24 związki PFAS. Jest stosowana w przypadku badań nastawionych na uzyskanie wyników o wysokim stopniu szczegółowości, np. gdy konieczne jest gruntowne rozpoznanie źródeł zanieczyszczenia lub gdy potrzebne jest przeprowadzenie pełnej oceny ryzyka środowiskowego lub zdrowotnego.</t>
  </si>
  <si>
    <t>PFAS-24: Tämä summaparametri kattaa 24 yksittäistä PFAS-yhdistettä. Sitä käytetään yksityiskohtaisissa tutkimuksissa, joissa keskitytään esimerkiksi monimutkaisiin saastumislähteisiin tai kun tarvitaan täydellisiä ympäristö- tai terveysriskien arviointeja.</t>
  </si>
  <si>
    <t>PFAS-24: Šī ir detalizēta analīze, kas ietver 24 PFAS savienojumus. To izmanto ļoti detalizētos pētījumos. Piemēram, tādos, kuros galvenā uzmanība pievērsta piesārņojuma avotu noteikšanai, vai kad nepieciešams pilnīgs vides vai veselības apdraudējuma novērtējums.</t>
  </si>
  <si>
    <t>PFAS-24: Dies ist eine detaillierte Analyse, die 24 PFAS-Verbindungen umfasst. Sie wird in Studien mit hohem Detaillierungsgrad verwendet, z. B. bei komplexen Kontaminationsquellen, oder wenn vollständige Umwelt- oder Gesundheitsrisikobewertungen erforderlich sind.</t>
  </si>
  <si>
    <t>If you want to learn more about PFAS, please see our training material videos:</t>
  </si>
  <si>
    <t>Jei norite daugiau sužinoti apie PFAS, peržiūrėkite mokymo medžiagos vaizdo įrašus:</t>
  </si>
  <si>
    <t>Kui soovite rohkem PFASide kohta teada saada, vaadake meie koolitusmaterjalide videoid:</t>
  </si>
  <si>
    <t>Jeśli chcesz dowiedzieć się więcej na temat PFAS, obejrzyj nasze filmy szkoleniowe:</t>
  </si>
  <si>
    <t>Jos haluat oppia lisää PFAS-järjestelmistä, voit katsoa esimerkiksi seuraavia koulutusmateriaalivideoita:</t>
  </si>
  <si>
    <t>Ja vēlaties uzzināt vairāk par PFAS, paskatieties mūsu mācību materiālus (angļu valodā) video formātā:</t>
  </si>
  <si>
    <t xml:space="preserve">Wenn Sie mehr über PFAS erfahren möchten, sehen Sie sich bitte den Teil 'Einführung zu PFAS' unseres Trainingsmaterials an. Hier finden Sie folgende Videos über PFAS: </t>
  </si>
  <si>
    <t>Production and use of PFAS</t>
  </si>
  <si>
    <t>PFAS gamyba ir naudojimas</t>
  </si>
  <si>
    <t>PFASide tootmine ja kasutamine</t>
  </si>
  <si>
    <t>Produkcja i wykorzystanie PFAS</t>
  </si>
  <si>
    <t>PFAS-yhdisteiden tuotanto ja käyttö</t>
  </si>
  <si>
    <t>PFAS ražošana un izmantošana:</t>
  </si>
  <si>
    <t>Herstellung und Verwendung von PFAS in Alltagsprodukten.</t>
  </si>
  <si>
    <t>PFAS release to the environment</t>
  </si>
  <si>
    <t>PFAS išleidimas į aplinką</t>
  </si>
  <si>
    <t>PFASide sattumine keskkonda</t>
  </si>
  <si>
    <t>Uwalnianie PFAS do środowiska</t>
  </si>
  <si>
    <t xml:space="preserve">PFAS-yhdisteiden päästöt ympäristöön </t>
  </si>
  <si>
    <t xml:space="preserve">PFAS nonākšana vidē </t>
  </si>
  <si>
    <t>PFAS-Freisetzung in die Umwelt und Expositionspfade.</t>
  </si>
  <si>
    <t xml:space="preserve">Emerging health and environmental issues </t>
  </si>
  <si>
    <t>Nauji sveikatos ir aplinkosaugos klausimai</t>
  </si>
  <si>
    <t xml:space="preserve">Tekkivad tervise- ja keskkonnaprobleemid </t>
  </si>
  <si>
    <t xml:space="preserve">Możliwe skutki zdrowotne i środowiskowe </t>
  </si>
  <si>
    <t>Uudet terveys- ja ympäristöhaasteet</t>
  </si>
  <si>
    <t xml:space="preserve">Veselības un vides jautājumi </t>
  </si>
  <si>
    <t>PFAS: Gesundheits- und Umweltprobleme.</t>
  </si>
  <si>
    <t>definitions</t>
  </si>
  <si>
    <t>Definitions</t>
  </si>
  <si>
    <t>Apibrėžimai</t>
  </si>
  <si>
    <t>Mõisted</t>
  </si>
  <si>
    <t>Definicje</t>
  </si>
  <si>
    <t>Määritelmät</t>
  </si>
  <si>
    <t>Definīcijas</t>
  </si>
  <si>
    <t>Definitionen</t>
  </si>
  <si>
    <t xml:space="preserve">PFAS - PFASs are defined as fluorinated substances that contain at least one fully ﬂuorinated methyl or methylene carbon atom (without any H/Cl/Br/I atom attached to it), i.e., with a few noted exceptions, any chemical with at least a perfluorinated </t>
  </si>
  <si>
    <t>PFAS – PFAS apibrėžiamos kaip fluorintos medžiagos, turinčios bent vieną visiškai ﬂuorintą metilo arba metileno anglies atomą (be prijungto H/Cl/Br/I atomo), t. y., išskyrus kelias nurodytas išimtis, bet kuri cheminė medžiaga, turinti bent vieną perfluorintą metilo grupę (-CF3) arba perfluorintą metileno grupę (-CF2-), yra PFAS.</t>
  </si>
  <si>
    <t>PFAS - PFASid on määratletud kui fluoritud ühendid, mis sisaldavad vähemalt ühte täielikult ﬂuoritud metüül- või metüleen- süsiniku aatomit (ilma ühegi seotud H/Cl/Br/I aatomita), s.t. mõne teadaoleva erandiga, on iga kemikaal, millel on vähemalt üks perfluoritud metüülrühm (-CF3) või üks perfluoritud metüleenrühm (-CF2-), PFAS.</t>
  </si>
  <si>
    <t>PFAS - substancje fluorowane, które zawierają co najmniej jeden w pełni fluorowany metylowy lub metylenowy atom węgla (bez przyłączonego do niego atomu H/Cl/Br/I). Oznacza to, z kilkoma odnotowanymi wyjątkami, że każda substancja chemiczna z co najmniej jedną perfluorowaną grupą metylową (-CF3) lub perfluorowaną grupą metylenową (-CF2-) to PFAS.</t>
  </si>
  <si>
    <t>PFAS-yhdisteet - PFAS-yhdisteet määritellään fluoratuiksi aineiksi, jotka sisältävät vähintään yhden täysin ﬂuoratun metyyli- tai metyleenihiiliatomin (johon ei ole kiinnittynyt H/Cl/Br/I-atomia), eli muutamaa merkittyä poikkeusta lukuun ottamatta mikä tahansa kemikaali, jossa on vähintään yksi perfluorattu metyyliryhmä (-CF3) tai perfluorattu metyleeniryhmä (-CF2-), on PFAS-yhdiste.</t>
  </si>
  <si>
    <t>PFAS - PFAS definē kā fluorētas vielas, kas satur vismaz vienu pilnībā ﬂuorētu metila vai metilēna oglekļa atomu (bez pievienota H/Cl/Br/I atoma), tas ir - ar dažiem izņēmumiem jebkura ķīmiskā viela ar vismaz vienu perfluorētu metilgrupu (-CF3) vai perfluorētu metilēna grupu (-CF2-) ir PFAS.</t>
  </si>
  <si>
    <t>PFAS - PFAS sind definiert als fluorierte Stoffe, die mindestens ein vollständig ﬂuoriertes Methyl- oder Methylen-Kohlenstoffatom (ohne daran gebundenes H/Cl/Br/I-Atom) enthalten, d.h. mit einigen wenigen Ausnahmen ist jede Chemikalie mit mindestens einer perfluorierten Methylgruppe (-CF3) oder einer perfluorierten Methylengruppe (-CF2-) ein PFAS.</t>
  </si>
  <si>
    <t xml:space="preserve">PFAS Total - means the totality of per- and polyfluoroalkyl substances (which means that the analyses are non-targeted). </t>
  </si>
  <si>
    <t>Bendras PFAS kiekis – tai visos per- ir polifluoralkilinės medžiagos (t. y. analizės nėra tikslinės).</t>
  </si>
  <si>
    <t>PFASid kokku - tähendab per- ja polüfluoroalküülühendite kogusummat (mis tähendab, et analüüsid on mittesihipärased).</t>
  </si>
  <si>
    <t>PFAS ogółem – parametr odnoszący się do całkowitej zawartości substancji per- i polifluoroalkilowych (analizy nie są ukierunkowane na konkretne związki).</t>
  </si>
  <si>
    <t xml:space="preserve">PFAS-yhdisteiden kokonaismäärä (PFAS Total) - tarkoittaa per- ja polyfluoroalkyyliyhdisteiden kokonaismäärää (mikä tarkoittaa, että analyysit eivät ole kohdennettuja). </t>
  </si>
  <si>
    <t xml:space="preserve">PFAS kopā - nozīmē per- un polifluoralkilvielu kopumu (analīzes nav domātas kādai konkrētai vielai). </t>
  </si>
  <si>
    <t>Sum of PFAS - The ‘Sum of PFAS’ parameter (according to DWD[2]) is a subset of 20 individual PFAS substances (targets) of concern from the many possible PFAS (‘PFAS Total’). This is a subset of ‘PFAS Total’ substances that contain a perfluoroalkyl moiety with three or more carbons (i.e. –CnF2n–, n ≥ 3) or a perfluoroalkylether moiety with two or more carbons (i.e. –CnF2nOCmF2m–, n and m ≥ 1). Due to this definition in the Directive, the ultrashort-chain PFAS compounds with 2 or 3 carbon atoms are excluded from the ‘Sum of PFAS’. To carry out an analytical assessment of non-volatile single organic trace substances (targets) with chemical properties like PFAS, the state-of-the-art technology is liquid chromatography-tandem mass spectrometry (LC-MS/MS)[6].  The following substances shall be analysed:</t>
  </si>
  <si>
    <t>PFAS suma – parametras „PFAS suma“ (pagal GVD2) yra 20 atskirų susirūpinimą keliančių PFAS medžiagų (taikinių) iš daugelio galimų PFAS („bendras PFAS kiekis“) poaibis. Šis poaibis apima chemines medžiagas, kurių sudėtyje yra perfluoroalkilo dalis su trimis ar daugiau anglies atomų (t. y. -CnF2n-, n ≥ 3) arba perfluoroalkileterio dalis su dviem ar daugiau anglies atomų (t. y. -CnF2nOCmF2m-, n ir m ≥ 1). Atsižvelgiant į šią direktyvoje pateiktą apibrėžtį, ultratrumpos grandinės PFAS junginiai su 2 arba 3 anglies atomais neįtraukiami į „PFAS sumą“. Norint atlikti analitinį nelakiųjų pavienių organinių medžiagų (taikinių), kurių cheminės savybės panašios į PFAS, vertinimą, taikoma naujausia technologija – skysčių chromatografija ir tandeminė masių spektrometrija (LC-MS/MS)[6]. Analizuojamos šios medžiagos:</t>
  </si>
  <si>
    <t>PFASide summa - parameeter „PFASide summa“ (vastavalt DWD2) on 20 individuaalse PFAS-ühendi (sihtmärgi) alamhulk paljudest võimalikest PFASidest („PFASid kokku“). See on „PFASid kokku“ ühendite alamhulk, mis sisaldab kolme või enama süsinikuga perfluoralküülosa (st –CnF2n–, n ≥ 3) või kahe või enama süsinikuga perfluoralküüleetrite osa (st . –CnF2nOCmF2m–, n ja m ≥ 1). Selle direktiivis esitatud määratluse tõttu on 2 või 3 süsinikuaatomiga ultralühikesed PFAS-ühendid „PFASide summast“ välja jäetud. PFASidele sarnasete keemiliste omadustega üksikute mittelenduvate orgaaniliste mikroelementide (sihtmärgid) analüütilise hindamise kaasaegseimaks tehnoloogiaks on vedelikkromatograafia-tandemmassispektromeetria (LC-MS/MS)[6]. Analüüsitakse järgmisi ühendeid:</t>
  </si>
  <si>
    <t>Suma PFAS – parametr (zgodnie z DWD2) określający podzbiór 20 pojedynczych substancji PFAS (substancji docelowych) uznawanych za powód do obaw spośród wielu możliwych PFAS („PFAS ogółem”). Parametr „Suma PFAS” uwzględnia związki zawierające grupę perfluoroalkilową z co najmniej 3 atomami węgla (tj. –CnF2n–, n ≥ 3) lub grupę eteru perfluoroalkilowego z co najmniej 2 atomami węgla (tj. – CnF2nOCmF2m–, n i m ≥ 1). Zgodnie z tą definicją zawartą w Dyrektywie, związki PFAS o bardzo krótkim łańcuchu zawierające 2 lub 3 atomy węgla nie są uwzględnione w parametrze „Suma PFAS”. Najnowocześniejszą technologią przeznaczoną do analitycznej oceny nielotnych pojedynczych śladowych substancji organicznych (substancji docelowych) o właściwościach chemicznych takich jak PFAS jest chromatografia cieczowa sprzężona z tandemową spektrometrią mas (LC-MS/MS)[6]. Analizie poddawane są następujące substancje:</t>
  </si>
  <si>
    <t>PFAS-yhdisteiden summa (Sum of PFAS) - PFAS-yhdisteiden summa -parametri (Sum of PFAS, DWD:n mukaan2 ) on 20 yksittäisen PFAS-yhdisteen (kohteen) osajoukko monista mahdollisista PFAS-yhdisteistä ("PFAS Total"). Tämä on osajoukko PFAS-yhdisteiden kokonaismäärään (PFAS total) kuuluvista aineista, jotka sisältävät perfluorialkyyliosuuden, jossa on kolme tai useampia hiilivetyjä (eli -CnF2n-, n ≥ 3) tai perfluorialkyylieetteri-osuuden, jossa on kaksi tai useampia hiilivetyjä (eli -CnF2nOCmF2m-, n ja m ≥ 1). Tämän direktiivissä esitetyn määritelmän vuoksi ultralyhytketjuiset PFAS-yhdisteet, joissa on 2 tai 3 hiiliatomia, eivät kuulu PFAS-yhdisteiden summaan. PFAS-yhdisteiden kaltaisia kemiallisia ominaisuuksia omaavien haihtumattomien yksittäisten orgaanisten aineiden (kohteiden)analysointiin käytetään nestekromatografia-massaspektrometriaa (LC-MS/MS)[6] .  Seuraavat aineet analysoidaan:</t>
  </si>
  <si>
    <t>PFAS summa - parametrs "PFAS summa" (saskaņā ar [2]) ir 20 atsevišķu PFAS vielu koncentrāciju (mērķu) summa. Tā ir "PFAS kopā" vielu apakškopa, kas satur perfluoralkildaļiņu ar trim vai vairāk oglekļiem (t. i., -CnF2n-, n ≥ 3) vai perfluoralkildaļiņu ar diviem vai vairāk oglekļa atomiem (t. i., -CnF2nOCmF2m-, n un m ≥ 1). Ņemot vērā šo definīciju direktīvā, no "PFAS summas" ir izslēgti ultraīsas ķēdes PFAS savienojumi ar 2 vai 3 oglekļa atomiem. Lai veiktu analītisko novērtējumu attiecībā uz negaistošām atsevišķām organiskām mikroorganiskām vielām (mērķiem) ar tādām ķīmiskām īpašībām kā PFAS, modernākā tehnoloģija ir šķidruma hromatogrāfija-tandēmmasas spektrometrija (LC-MS/MS)[6]. Analizē šādas vielas:</t>
  </si>
  <si>
    <t>Summe der PFAS-20 - Der Parameter „Summe der PFAS-20“ (gemäß TrinkwV [2]) ist die Menge von zwanzig einzelnen PFAS-Stoffen. Dabei handelt es sich um perfluorierte Substanzen, die einen Perfluoralkylanteil mit drei oder mehr Kohlenstoffen (d.h. -CnF2n-, n ≥ 3) oder einen Perfluoralkyletheranteil mit zwei oder mehr Kohlenstoffen (d.h. -CnF2nOCmF2m-, n und m ≥ 1) enthalten. Aufgrund dieser Definition in der Richtlinie sind die ultrakurzkettigen PFAS-Verbindungen mit 2 oder 3 Kohlenstoffatomen von der „Summe der PFAS-20“ ausgeschlossen. Um eine analytische Bewertung nichtflüchtiger einzelner organischer Spurenstoffe mit chemischen Eigenschaften wie PFAS durchzuführen, ist die Flüssigchromatographie-Tandem-Massenspektrometrie (LC-MS/MS) [6] die geeignetste Technologie.  Die folgenden Stoffe werden analysiert:</t>
  </si>
  <si>
    <t>Substance</t>
  </si>
  <si>
    <t>Medžiaga</t>
  </si>
  <si>
    <t>Ühend</t>
  </si>
  <si>
    <t>Substancja</t>
  </si>
  <si>
    <t>Aine</t>
  </si>
  <si>
    <t>Viela</t>
  </si>
  <si>
    <t>Substanz</t>
  </si>
  <si>
    <t>Perfluorobutanoic acid (PFBA)</t>
  </si>
  <si>
    <t>Perfluorbutano rūgštis (PFBA)</t>
  </si>
  <si>
    <t>Perfluorobutaanhape (PFBA)</t>
  </si>
  <si>
    <t>Kwas perfluorobutanowy (PFBA)</t>
  </si>
  <si>
    <t>Perfluoributaanihappo (PFBA)</t>
  </si>
  <si>
    <t>Perfluorbutānskābe (PFBA)</t>
  </si>
  <si>
    <t>Perfluorbutansäure (PFBA)</t>
  </si>
  <si>
    <t>Perfluoropentanoic acid (PFPA)</t>
  </si>
  <si>
    <t>Perfluoropentano rūgštis (PFPA)</t>
  </si>
  <si>
    <t>Perfluoropentaanhape (PFPA)</t>
  </si>
  <si>
    <t>Kwas perfluoropentanowy (PFPA)</t>
  </si>
  <si>
    <t>Perfluoripentaanihappo (PFPA)</t>
  </si>
  <si>
    <t>Perfluoropentānskābe (PFPA)</t>
  </si>
  <si>
    <t xml:space="preserve">Perfluorpentansäure (PFPeA) </t>
  </si>
  <si>
    <t>Perfluorohexanoic acid (PFHxA)</t>
  </si>
  <si>
    <t>Perfluoroheksano rūgštis (PFHxA)</t>
  </si>
  <si>
    <t>Perfluoroheksaanhape (PFHxA)</t>
  </si>
  <si>
    <t>Kwas perfluoroheksanowy (PFHxA)</t>
  </si>
  <si>
    <t>Perfluoriheksaanihappo (PFHxA)</t>
  </si>
  <si>
    <t>Perfluoroheksānskābe (PFHxA)</t>
  </si>
  <si>
    <t>Perfluorhexansäure (PFHxA)</t>
  </si>
  <si>
    <t>Perfluoroheptanoic acid (PFHpA)</t>
  </si>
  <si>
    <t>Perfluoroheptano rūgštis (PFHpA)</t>
  </si>
  <si>
    <t>Perfluoroheptaanhape (PFHpA)</t>
  </si>
  <si>
    <t>Kwas perfluoroheptanowy (PFHpA)</t>
  </si>
  <si>
    <t>Perfluoriheptaanihappo (PFHpA)</t>
  </si>
  <si>
    <t>Perfluoroheptānskābe (PFHpA)</t>
  </si>
  <si>
    <t>Perfluorheptansäure (PFHpA)</t>
  </si>
  <si>
    <t>Perfluorooctanoic acid (PFOA)</t>
  </si>
  <si>
    <t>Perfluoroktano rūgštis (PFOA)</t>
  </si>
  <si>
    <t>Perfluorooktaanhape (PFOA)</t>
  </si>
  <si>
    <t>Kwas perfluorooktanowy (PFOA)</t>
  </si>
  <si>
    <t>Perfluoroioktaanihappo (PFOA)</t>
  </si>
  <si>
    <t>Perfluoroktānskābe (PFOA)</t>
  </si>
  <si>
    <t>Perfluoroctansäure (PFOA)</t>
  </si>
  <si>
    <t>Perfluorononanoic acid (PFNA)</t>
  </si>
  <si>
    <t>Perfluorononano rūgštis (PFNA)</t>
  </si>
  <si>
    <t>Perfluorononaanhape (PFNA)</t>
  </si>
  <si>
    <t>Kwas perfluorononanowy (PFNA)</t>
  </si>
  <si>
    <t>Perfluorinonaanihappo (PFNA)</t>
  </si>
  <si>
    <t>Perfluorononānskābe (PFNA)</t>
  </si>
  <si>
    <t>Perfluornonansäure (PFNA)</t>
  </si>
  <si>
    <t>Perfluorodecanoic acid (PFDA)</t>
  </si>
  <si>
    <t>Perfluorodekano rūgštis (PFDA)</t>
  </si>
  <si>
    <t>Perfluorodekaanhape (PFDA)</t>
  </si>
  <si>
    <t>Kwas perfluorodekanowy (PFDA)</t>
  </si>
  <si>
    <t>Perfluoridekaanihappo (PFDA)</t>
  </si>
  <si>
    <t>Perfluorodekānskābe (PFDA)</t>
  </si>
  <si>
    <t>Perfluordecansäure (PFDA)</t>
  </si>
  <si>
    <t>Perfluoroundecanoic acid (PFUnDA)</t>
  </si>
  <si>
    <t>Perfluorundekano rūgštis (PFUnDA)</t>
  </si>
  <si>
    <t>Perfluoroundekaanhape (PFUnDA)</t>
  </si>
  <si>
    <t>Kwas perfluoroundekanowy (PFUnDA)</t>
  </si>
  <si>
    <t>Perfluoriundekaanihappo (PFUnDA)</t>
  </si>
  <si>
    <t>Perfluoroundekānskābe (PFUnDA)</t>
  </si>
  <si>
    <t>Perfluorundecansäure (PFUnDA)</t>
  </si>
  <si>
    <t>Perfluorododecanoic acid (PFDoDA)</t>
  </si>
  <si>
    <t>Perfluorododekano rūgštis (PFDoDA)</t>
  </si>
  <si>
    <t>Perfluorododekaanhape (PFDoDA)</t>
  </si>
  <si>
    <t>Kwas perfluorododekanowy (PFDoDA)</t>
  </si>
  <si>
    <t>Perfluoridodekaanihappo (PFDoDA)</t>
  </si>
  <si>
    <t>Perfluoroddekānskābe (PFDoDA)</t>
  </si>
  <si>
    <t>Perfluordodecansäure (PFDoDA)</t>
  </si>
  <si>
    <t>Perfluorotridecanoic acid (PFTrDA)</t>
  </si>
  <si>
    <t>Perfluorotridekano rūgštis (PFTrDA)</t>
  </si>
  <si>
    <t>Perfluorotridekaanhape (PFTrDA)</t>
  </si>
  <si>
    <t>Kwas perfluorotridekanowy (PFTrDA)</t>
  </si>
  <si>
    <t>Perfluoritridekaanihappo (PFTrDA)</t>
  </si>
  <si>
    <t>Perfluorotridekānskābe (PFTrDA)</t>
  </si>
  <si>
    <t>Perfluortridecansäure (PFTrDA)</t>
  </si>
  <si>
    <t>Perfluorobutane sulfonic acid (PFBS)</t>
  </si>
  <si>
    <t>Perfluorbutano sulfonrūgštis (PFBS)</t>
  </si>
  <si>
    <t>Perfluorobutaansulfoonhape (PFBS)</t>
  </si>
  <si>
    <t>Kwas perfluorobutanosulfonowy (PFBS)</t>
  </si>
  <si>
    <t>Perfluoributaanisulfonihappo (PFBS)</t>
  </si>
  <si>
    <t>Perfluorobutānsulfonskābe (PFBS)</t>
  </si>
  <si>
    <t>Perfluorbutansulfonsäure (PFBS)</t>
  </si>
  <si>
    <t>Perfluoropentane sulfonic acid (PFPS)</t>
  </si>
  <si>
    <t>Perfluoropentano sulfonrūgštis (PFPS)</t>
  </si>
  <si>
    <t>Perfluoropentaansulfoonhape (PFPS)</t>
  </si>
  <si>
    <t>Kwas perfluoropentanosulfonowy (PFPS)</t>
  </si>
  <si>
    <t>Perfluoripentaanisulfonihappo (PFPS)</t>
  </si>
  <si>
    <t>Perfluoropentānsulfonskābe (PFPS)</t>
  </si>
  <si>
    <t>Perfluorpentansulfonsäure (PFPeS)</t>
  </si>
  <si>
    <t>Perfluorohexane sulfonic acid (PFHxS)</t>
  </si>
  <si>
    <t>Perfluoroheksano sulfonrūgštis (PFHxS)</t>
  </si>
  <si>
    <t>Perfluoroheksaansulfoonhape (PFHxS)</t>
  </si>
  <si>
    <t>Kwas perfluoroheksanosulfonowy (PFHxS)</t>
  </si>
  <si>
    <t>Perfluoriheksaanisulfonihappo (PFHxS)</t>
  </si>
  <si>
    <t>Perfluoroheksānsulfonskābe (PFHxS)</t>
  </si>
  <si>
    <t>Perfluorhexansulfonsäure (PFHxS)</t>
  </si>
  <si>
    <t>Perfluoroheptane sulfonic acid (PFHpS)</t>
  </si>
  <si>
    <t>Perfluoroheptano sulfonrūgštis (PFHpS)</t>
  </si>
  <si>
    <t>Perfluoroheptaansulfoonhape (PFHpS)</t>
  </si>
  <si>
    <t>Kwas perfluoroheptanosulfonowy (PFHpS)</t>
  </si>
  <si>
    <t>Perfluoriheptaanisulfonihappo (PFHpS)</t>
  </si>
  <si>
    <t>Perfluoroheptānsulfonskābe (PFHpS)</t>
  </si>
  <si>
    <t xml:space="preserve">Perfluorheptansulfonsäure (PFHpS) </t>
  </si>
  <si>
    <t>Perfluorooctane sulfonic acid (PFOS)</t>
  </si>
  <si>
    <t>Perfluoroktano sulfonrūgštis (PFOS)</t>
  </si>
  <si>
    <t>Perfluorooktaansulfoonhape (PFOS)</t>
  </si>
  <si>
    <t>Kwas perfluorooktanosulfonowy (PFOS)</t>
  </si>
  <si>
    <t>Perfluorioktaanisulfonihappo (PFOS)</t>
  </si>
  <si>
    <t>Perfluoroktānsulfonskābe (PFOS)</t>
  </si>
  <si>
    <t>Perfluoroctansulfonsäure (PFOS)</t>
  </si>
  <si>
    <t>Perfluorononane sulfonic acid (PFNS)</t>
  </si>
  <si>
    <t>Perfluorononano sulfonrūgštis (PFNS)</t>
  </si>
  <si>
    <t>Perfluorononaansulfoonhape (PFNS)</t>
  </si>
  <si>
    <t>Kwas perfluorononanosulfonowy (PFNS)</t>
  </si>
  <si>
    <t>Perfluorinonaanisulfonihappo (PFNS)</t>
  </si>
  <si>
    <t>Perfluorononānsulfonskābe (PFNS)</t>
  </si>
  <si>
    <t>Perfluornonansulfonsäure (PFNS)</t>
  </si>
  <si>
    <t>Perfluorodecane sulfonic acid (PFDS)</t>
  </si>
  <si>
    <t>Perfluorodekano sulfonrūgštis (PFDS)</t>
  </si>
  <si>
    <t>Perfluorodekaansulfoonhape (PFDS)</t>
  </si>
  <si>
    <t>Kwas perfluorodekanosulfonowy (PFDS)</t>
  </si>
  <si>
    <t>Perfluoridekaanisulfonihappo (PFDS)</t>
  </si>
  <si>
    <t>Perfluorodekānsulfonskābe (PFDS)</t>
  </si>
  <si>
    <t>Perfluordecansulfonsäure (PFDS)</t>
  </si>
  <si>
    <t>Perfluoroundecane sulfonic acid</t>
  </si>
  <si>
    <t>Perfluorundekano sulfonrūgštis</t>
  </si>
  <si>
    <t xml:space="preserve">Perfluoroundekaansulfoonhape </t>
  </si>
  <si>
    <t>Kwas perfluoroundodekanosulfonowy (PFUnDS)</t>
  </si>
  <si>
    <t>Perfluoriundekaanisulfonihappo (PFUnDS)</t>
  </si>
  <si>
    <t>Perfluoroundekānsulfonskābe</t>
  </si>
  <si>
    <t>Perfluorundecansulfonsäure (PFUnDS)</t>
  </si>
  <si>
    <t>Perfluorododecane sulfonic acid</t>
  </si>
  <si>
    <t>Perfluorododekano sulfonrūgštis</t>
  </si>
  <si>
    <t xml:space="preserve">Perfluorododekaansulfoonhape </t>
  </si>
  <si>
    <t>Kwas perfluorododekanosulfonowy (PFDoDS)</t>
  </si>
  <si>
    <t>Perfluoridododekaanisulfonihappo (PFDoDS)</t>
  </si>
  <si>
    <t>Perfluorododekānsulfonskābe</t>
  </si>
  <si>
    <t>Perfluordodecansulfonsäure (PFDoDS)</t>
  </si>
  <si>
    <t>Perfluorotridecane sulfonic acid</t>
  </si>
  <si>
    <t>Perfluorotridekano sulfonrūgštis</t>
  </si>
  <si>
    <t xml:space="preserve">Perfluorotridekaansulfoonhape </t>
  </si>
  <si>
    <t>Kwas perfluorotridekanosulfonowy (PFTrDS)</t>
  </si>
  <si>
    <t>Perfluoritridekaanisulfonihappo (PFTrDS)</t>
  </si>
  <si>
    <t>Perfluorotridekānsulfonskābe</t>
  </si>
  <si>
    <t>Perfluortridecansulfonsäure (PFTrDS)</t>
  </si>
  <si>
    <t>Stakeholder - utility company (and service provider). Stakeholder is an organization that manages and operates water treatment plants, wastewater treatment facilities, and distribution networks. They ensure the delivery of safe drinking water and the effective treatment of wastewater.</t>
  </si>
  <si>
    <t>Atsakinga institucija – komunalinių paslaugų įmonė (ir paslaugų teikėjas). Tai organizacija, valdanti ir eksploatuojanti vandens valymo įrenginius, nuotekų valymo įrenginius ir skirstomuosius tinklus. Šios organizacijos užtikrina saugaus geriamojo vandens tiekimą ir veiksmingą nuotekų valymą.</t>
  </si>
  <si>
    <t>Sidusrühm - kommunaalettevõte (ja teenusepakkuja). Sidusrühm on organisatsioon, mis haldab ja käitab veepuhastusjaamu, reoveepuhastusrajatisi ja jaotusvõrke. Nad tagavad ohutu joogivee tarnimise ja efektiivse reoveepuhastuse.</t>
  </si>
  <si>
    <t>Interesariusz – przedsiębiorstwo użyteczności publicznej (i dostawca usług). Interesariusz to organizacja, która zarządza i obsługuje stacje uzdatniania wody, oczyszczalnie ścieków i sieci dystrybucyjne. Zapewniają one bezpieczną dostawę wody pitnej odpowiedniej jakości i skuteczne oczyszczanie ścieków.</t>
  </si>
  <si>
    <t>Vastuutaho - toimittava laitos (ja palveluntarjoaja). Vastuutaho on organisaatio, joka hallinnoi ja käyttää juomavedenpuhdistuslaitoksia, jätevedenpuhdistuslaitoksia ja jakeluverkkoja. Ne varmistavat turvallisen juomaveden toimittamisen ja jäteveden tehokkaan käsittelyn.</t>
  </si>
  <si>
    <t>Atbildīgās iestādes - komunālo pakalpojumu uzņēmums (pakalpojumu sniedzējs). Atbildīgā iestāde ir organizācija, kas pārvalda un ekspluatē ūdens attīrīšanas iekārtas, notekūdeņu attīrīšanas iekārtas un sadales tīklus. Ieinteresētā puse nodrošina droša dzeramā ūdens piegādi un efektīvu notekūdeņu attīrīšanu.</t>
  </si>
  <si>
    <t xml:space="preserve">Water source - any natural or engineered body of water from which water is drawn for human consumption. Here, we categorize water sources into surface water and groundwater. </t>
  </si>
  <si>
    <t>Vandens šaltinis – bet koks natūralus ar dirbtinis vandens telkinys, iš kurio imamas vanduo žmonėms vartoti. Šiame dokumente vandens šaltiniai skirstomi į paviršinį ir požeminį vandenį.</t>
  </si>
  <si>
    <t>Veeallikas - mistahes looduslik või tehislik veekogu, millest ammutatakse vett inimese tarbeks. Siin liigitame veeallikad pinna- ja põhjaveeks.</t>
  </si>
  <si>
    <t>Źródło wody – inaczej ujęcie wody to dowolny naturalny lub zaprojektowany zbiornik wodny, z którego pobierana jest woda do spożycia przez ludzi. Ujęcia wody dzielimy na powierzchniowe i podziemne.</t>
  </si>
  <si>
    <t xml:space="preserve">Raakavesilähde - mikä tahansa luonnollinen tai suunniteltu vesistö, josta otetaan vettä ihmisten käyttöön. Raakavesilähteet jaetaan tässä yhteydessä pinta- ja pohjavesiin. </t>
  </si>
  <si>
    <t>Ūdens avots - jebkura dabiska vai inženiertehniska ūdenstilpne, no kuras tiek ņemts ūdens lietošanai pārtikā. Šajā rīkā mēs iedalām ūdens avotus virszemes ūdeņos un pazemes ūdeņos.</t>
  </si>
  <si>
    <t xml:space="preserve">Entnahmestelle für Trinkwasser - jedes natürliche oder künstlich angelegte Gewässer, aus dem Wasser für den menschlichen Gebrauch entnommen wird. Wir unterteilen die Entnahmestellen in Oberflächenwasser und Grundwasser. </t>
  </si>
  <si>
    <t>Water abstraction - is the process of taking water from a source. For European Union (EU) statistical purposes, it is the groundwater and surface water collected for use by households and enterprises (Eurostat Glossary[16]).</t>
  </si>
  <si>
    <t>Vandens paėmimas – tai vandens paėmimo iš šaltinio procesas. Europos Sąjungos (ES) statistikos tikslais tai apibrėžiama kaip požeminis ir paviršinis vanduo, paimtas namų ūkių ir įmonių reikmėms (Eurostat žodynas[16]).</t>
  </si>
  <si>
    <t>Veevõtt - on allikast vee võtmise protsess. Euroopa Liidu (EL) statistilistel eesmärkidel on see kodumajapidamistele ja ettevõtetele kasutamiseks kogutud põhja- ja pinnavesi (Eurostati sõnastik[16]).</t>
  </si>
  <si>
    <t>Pobór wody - to proces pobierania wody ze źródła/ujęcia. Dla celów statystycznych Unii Europejskiej (UE) dotyczy to wody z ujęć podziemnych i powierzchniowych pobieranej do użytku przez gospodarstwa domowe i przedsiębiorstwa (Eurostat Glossary )[16].</t>
  </si>
  <si>
    <t>Vedenotto on veden ottamista lähteestä. Euroopan unionin (EU) tilastotarkoituksiin sillä tarkoitetaan kotitalouksien ja yritysten käyttöön kerättyä pohja- ja pintavettä (Eurostat Glossary ).[16]</t>
  </si>
  <si>
    <t>Ūdens ieguve ir ūdens ņemšana no avota. Eiropas Savienības (ES) statistikas vajadzībām tie ir gruntsūdeņi un virszemes ūdeņi, ko mājsaimniecības un uzņēmumi iegūst lietošanai [16].</t>
  </si>
  <si>
    <t>Entnahme - ist der Prozess der Wasserentnahme aus einer Entnahmestelle. In der Definition der Europäischen Union ist dies das Grund- und Oberflächenwasser, das für die Nutzung durch Haushalte und Unternehmen entnommen wird [17].</t>
  </si>
  <si>
    <t>Used measurement units:</t>
  </si>
  <si>
    <t>Naudojami matavimo vienetai:</t>
  </si>
  <si>
    <t>Kasutatud mõõtühikud:</t>
  </si>
  <si>
    <t>Używane jednostki miary:</t>
  </si>
  <si>
    <t>Käytetyt mittayksiköt:</t>
  </si>
  <si>
    <t>Izmantotās mērvienības:</t>
  </si>
  <si>
    <t>Verwendete Maßeinheiten:</t>
  </si>
  <si>
    <t>m3 – cubic meter
% - percent
km - kilometer
ng/L – nanograms per liter
µg/L (micrograms per liter)</t>
  </si>
  <si>
    <t>m3 – kubinis metras
%  – procentai
km – kilometras
ng/L – nanogramai litre
µg/L – mikrogramai litre</t>
  </si>
  <si>
    <t>m3 – kuupmeeter
% – protsent
km – kilomeeter
ng/L – nanogrammi liitris
µg/L – mikrogrammi liitris</t>
  </si>
  <si>
    <t>m3 - metr sześcienny
% - procent
km - kilometr
ng/l - nanogramy na litr
µg/l (mikrogramy na litr)</t>
  </si>
  <si>
    <t>m3 - kuutiometri
% - prosentti
km - kilometri
ng/L - nanogrammaa litrassa
µg/L (mikrogrammaa litrassa)</t>
  </si>
  <si>
    <t>m3 - kubikmetrs
% - procenti
km - kilometrs
ng/L - nanogramos uz litru
µg/L (mikrogrami litrā)</t>
  </si>
  <si>
    <t>m3 – Kubikmeter
% - Prozent
km - Kilometer
ng/L – Nanogramm pro Liter
µg/L (Mikrogramm pro Liter)</t>
  </si>
  <si>
    <t>step1</t>
  </si>
  <si>
    <t>STEP 1</t>
  </si>
  <si>
    <t>1 ŽINGSNIS</t>
  </si>
  <si>
    <t>SAMM 1</t>
  </si>
  <si>
    <t>KROK 1</t>
  </si>
  <si>
    <t>VAIHE 1</t>
  </si>
  <si>
    <t>1. KĀRTA</t>
  </si>
  <si>
    <t>SCHRITT 1</t>
  </si>
  <si>
    <t>Data input:</t>
  </si>
  <si>
    <t>Duomenų įvedimas</t>
  </si>
  <si>
    <t>Andmesisestus:</t>
  </si>
  <si>
    <t>Wprowadzanie danych:</t>
  </si>
  <si>
    <t>Tietojen syöttö:</t>
  </si>
  <si>
    <t>Datu ievade:</t>
  </si>
  <si>
    <t>Dateneingabe:</t>
  </si>
  <si>
    <t xml:space="preserve">To obtain accurate results, please ensure all required fields are completed. Select the appropriate option by marking 'X' where applicable or provide the necessary information where indicated. To gather data, we encourage you to collaborate with other institutions and stakeholders. To visualize your data and see all the objects generating potential PFAS risks we suggest using GIS system. 						
						</t>
  </si>
  <si>
    <t>Norėdami gauti tikslius rezultatus, įsitikinkite, kad užpildyti visi privalomi laukai. Kur reikia, pasirinkite atitinkamą parinktį, pažymėdami „X“, arba pateikite reikiamą informaciją, kaip nurodyta. Siekiant surinkti duomenis, raginame bendradarbiauti su kitomis institucijomis ir suinteresuotomis šalimis. Norėdami vizualizuoti duomenis ir pamatyti visus objektus, sukeliančius galimą PFAS riziką, siūlome naudotis GIS sistema.</t>
  </si>
  <si>
    <t>Täpsete tulemuste saamiseks veenduge, et kõik nõutavad väljad oleks täidetud. Tehke sobiv valik, märkides vajadusel “X” või esitage vajalik informatsioon, kus see on märgitud. Andmete kogumiseks soovitame teil teha koostööd teiste institutsioonide ja sidusrühmadega. Oma andmete visualiseerimiseks ja kõigi potentsiaalsete PFASide riske tekitavate objektide nägemiseks soovitame kasutada GIS-süsteemi.</t>
  </si>
  <si>
    <t>Aby uzyskać dokładne wyniki, należy wypełnić wszystkie wymagane pola. Wybierz odpowiednią opcję, zaznaczając "X" tam, gdzie ma to zastosowanie lub podaj niezbędne informacje tam, gdzie wymagane. Aby zebrać odpowiednie dane, zachęcamy do współpracy z innymi instytucjami i zainteresowanymi stronami. Aby zwizualizować dane i uwzględnić wszystkie obiekty - źródła potencjalnego zagrożenia zanieczyszczeniem PFAS, sugerujemy użycie systemu GIS.</t>
  </si>
  <si>
    <t xml:space="preserve">Tarkkojen tulosten saamiseksi varmista, että kaikki vaaditut kentät on täytetty. Valitse soveltuva vaihtoehto merkitsemällä tarvittaessa "X" tai anna pyydetyt tiedot. Tietojen keräämiseksi kannustamme teitä tekemään yhteistyötä muiden laitosten ja vastuutahojen kanssa. Jotta voit visualisoida tietosi ja nähdä kaikki kohteet, jotka aiheuttavat mahdollisia PFAS-riskejä, suosittelemme GIS-järjestelmän käyttöä. </t>
  </si>
  <si>
    <t xml:space="preserve">Lai iegūtu precīzus rezultātus, pārliecinieties, ka ir aizpildīti visi nepieciešamie lauki. Atkarībā no prasībām atzīmējiet "X" vai sniedziet vajadzīgo informāciju. Lai apkopotu datus, aicinām sadarboties ar citām iestādēm un ieinteresētajām pusēm/personām. Lai vizualizētu savus datus un redzētu visus objektus, kas rada potenciālos PFAS riskus, iesakām izmantot GIS sistēmu. </t>
  </si>
  <si>
    <t xml:space="preserve">Um genaue Ergebnisse zu erhalten, stellen Sie bitte sicher, dass alle erforderlichen Felder ausgefüllt sind. Wählen Sie die zutreffende Option aus, indem Sie gegebenenfalls ein „X“ ankreuzen, oder machen Sie die erforderlichen Angaben. Um Daten zu sammeln, ermutigen wir Sie, mit anderen Institutionen und Interessenvertretern zusammenzuarbeiten. Um Ihre Daten zu visualisieren und alle Standorte zu sehen, von denen potenzielle PFAS-Risiken ausgehen, empfehlen wir die Verwendung eines GIS-Systems. </t>
  </si>
  <si>
    <t>City:</t>
  </si>
  <si>
    <t>Miestas:</t>
  </si>
  <si>
    <t>Linn:</t>
  </si>
  <si>
    <t>Miasto:</t>
  </si>
  <si>
    <t>Kunta:</t>
  </si>
  <si>
    <t>Pilsēta:</t>
  </si>
  <si>
    <t>Stadt:</t>
  </si>
  <si>
    <t>Population:</t>
  </si>
  <si>
    <t>Gyventojų skaičius:</t>
  </si>
  <si>
    <t>Rahvaarv:</t>
  </si>
  <si>
    <t>Populacja:</t>
  </si>
  <si>
    <t>Väestömäärä:</t>
  </si>
  <si>
    <t>Iedzīvotāju skaits:</t>
  </si>
  <si>
    <t>Bevölkerung:</t>
  </si>
  <si>
    <t>The current document targets the assessment of local PFAS risks for aquatic environments. With this tool it is possible to identify potential PFAS pollution sources and consequently better protect our waters (groundwater, river water, the Baltic Sea) from hazardous PFAS contamination. To identify PFAS risks in your city/municipality it is crucial to know what a source (sources) for drinking water production is. Please fill in Table 1 below.</t>
  </si>
  <si>
    <t>Šiuo dokumentu siekiama įvertinti vietinę PFAS riziką vandens aplinkai. Naudojant šį įrankį galima nustatyti galimus PFAS taršos šaltinius ir taip geriau apsaugoti vandenis (požeminį vandenį, upių vandenį, Baltijos jūrą) nuo pavojingos PFAS taršos. Norint nustatyti PFAS riziką jūsų mieste/savivaldybėje, labai svarbu žinoti, koks yra geriamojo vandens gamybos šaltinis (šaltiniai). Užpildykite toliau pateiktą 1 lentelę.</t>
  </si>
  <si>
    <t>Käesolev dokument on suunatud kohalike PFASide riskide hindamisele veekeskkonnas. Selle tööriistaga on võimalik tuvastada võimalikud PFAS-ide reostusallikad ja seeläbi paremini kaitsta meie veekogusid (põhjavesi, jõevesi, Läänemeri) ohtliku PFAS-ide reostuse eest. PFAS-ide riskide tuvastamiseks teie linnas/omavalitsuses on oluline teada, mis on joogivee tootmise allikas (allikad). Palun täitke allolev tabel 1.</t>
  </si>
  <si>
    <t>Niniejszy dokument dotyczy oceny lokalnych zagrożeń związanych z zanieczyszczeniem związkami PFAS środowisk wodnych. Dzięki temu narzędziu można zidentyfikować potencjalne źródła PFAS, a w konsekwencji lepiej chronić nasze wody (wody gruntowe, wody rzeczne, wody Morza Bałtyckiego) przed ich niebezpiecznym wpływem. Aby zidentyfikować potencjalne zagrożenia związane z występowaniem tych substancji w swoim mieście/gminie, należy ustalić, jakie jest źródło (źródła) wody pitnej. Wypełnij poniższą tabelę 1.</t>
  </si>
  <si>
    <t>Tämän työkalun tavoitteena on arvioida vesiympäristöihin kohdistuvia paikallisia PFAS-riskejä. Työkalun avulla on mahdollista tunnistaa mahdolliset PFAS-pilaantumislähteet ja näin ollen suojella vesistöjämme (pohjavesi, joet, Itämeri) paremmin vaaralliselta PFAS-saastumiselta. Jotta voit tunnistaa PFAS-riskit kaupungissasi/kunnassasi, on ratkaisevan tärkeää tietää, mikä on juomaveden lähde/lähteet. Täytä Taulukko 1.</t>
  </si>
  <si>
    <t>Šis dokuments ir vērsts uz vietējo PFAS risku novērtējumu ūdens videi. Izmantojot šo rīku, ir iespējams identificēt potenciālos PFAS piesārņojuma avotus un tādējādi labāk aizsargāt mūsu ūdeņus (gruntsūdeņus, upju ūdeņus, Baltijas jūru) no bīstama PFAS piesārņojuma. Lai noteiktu PFAS riskus savā pilsētā/pašvaldībā, ir būtiski zināt, kas ir dzeramā ūdens ieguves avots (avoti). Lūdzu, aizpildiet 1. tabulu.</t>
  </si>
  <si>
    <t>Das vorliegende Dokument zielt auf die Bewertung lokaler PFAS-Risiken für die aquatische Umwelt ab. Mit diesem digitalen Werkzeug ist es möglich, potenzielle PFAS kontaminationsquellen (Hotspots) zu identifizieren und folglich unsere Gewässer besser vor PFAS-Kontamination zu schützen. Um PFAS-Risiken in Ihrer Stadt/Gemeinde zu identifizieren, ist es wichtig, die Entnahmestellen für die Trinkwassergewinnung zu definieren. Bitte füllen Sie die folgende Tabelle 1 aus.</t>
  </si>
  <si>
    <t>Water supply stage:</t>
  </si>
  <si>
    <t>Vandens tiekimo etapas:</t>
  </si>
  <si>
    <t>Veevarustuse etapp:</t>
  </si>
  <si>
    <t>Vesihuoltovaihe:</t>
  </si>
  <si>
    <t>Ūdens apgādes posms:</t>
  </si>
  <si>
    <t>Stufe der Wasserversorgung</t>
  </si>
  <si>
    <t>Stakeholder</t>
  </si>
  <si>
    <t>Atsakinga institucija</t>
  </si>
  <si>
    <t>Sidusrühm</t>
  </si>
  <si>
    <t>Interesariusz</t>
  </si>
  <si>
    <t>Vastuutaho</t>
  </si>
  <si>
    <t>Atbildīgā iestāde</t>
  </si>
  <si>
    <t>Betreiber/ Dienstleister</t>
  </si>
  <si>
    <t>Function</t>
  </si>
  <si>
    <t>Funkcija</t>
  </si>
  <si>
    <t>Funktsioon</t>
  </si>
  <si>
    <t>Funkcja</t>
  </si>
  <si>
    <t>Toiminto</t>
  </si>
  <si>
    <t>Funktion</t>
  </si>
  <si>
    <t xml:space="preserve">Source </t>
  </si>
  <si>
    <t>Šaltinis</t>
  </si>
  <si>
    <t xml:space="preserve">Allikas </t>
  </si>
  <si>
    <t>Źródło/ujęcie</t>
  </si>
  <si>
    <t xml:space="preserve">Lähde </t>
  </si>
  <si>
    <t>Avots:</t>
  </si>
  <si>
    <t>Entnahmestelle</t>
  </si>
  <si>
    <t xml:space="preserve">Water treatment </t>
  </si>
  <si>
    <t>Vandens valymas</t>
  </si>
  <si>
    <t>Veetöötlus</t>
  </si>
  <si>
    <t>Stacja Uzdatniania Wody</t>
  </si>
  <si>
    <t xml:space="preserve">Vedenkäsittely </t>
  </si>
  <si>
    <t xml:space="preserve">Ūdens attīrīšana </t>
  </si>
  <si>
    <t xml:space="preserve">Wasseraufbereitung </t>
  </si>
  <si>
    <t>Drinking water distribution</t>
  </si>
  <si>
    <t>Geriamojo vandens paskirstymas</t>
  </si>
  <si>
    <t>Joogivee jaotus</t>
  </si>
  <si>
    <t>Sieć wodociągowa</t>
  </si>
  <si>
    <t>Juomaveden jakelu</t>
  </si>
  <si>
    <t>Dzeramā ūdens sadale</t>
  </si>
  <si>
    <t>Trinkwasserversorgung</t>
  </si>
  <si>
    <t xml:space="preserve">Wastewater collection </t>
  </si>
  <si>
    <t>Nuotekų surinkimas</t>
  </si>
  <si>
    <t>Reovee kogumine</t>
  </si>
  <si>
    <t>Sieć kanalizacji sanitarnej</t>
  </si>
  <si>
    <t xml:space="preserve">Jäteveden keräys </t>
  </si>
  <si>
    <t xml:space="preserve">Notekūdeņu savākšana </t>
  </si>
  <si>
    <t xml:space="preserve">Abwassersammlung </t>
  </si>
  <si>
    <t>Wastewater treatment</t>
  </si>
  <si>
    <t>Nuotekų valymas</t>
  </si>
  <si>
    <t>Reoveepuhastus</t>
  </si>
  <si>
    <t>Oczyszczalnia ścieków</t>
  </si>
  <si>
    <t>Jäteveden käsittely</t>
  </si>
  <si>
    <t>Notekūdeņu attīrīšana</t>
  </si>
  <si>
    <t>Abwasserbehandlung</t>
  </si>
  <si>
    <t>Water quality at the abstraction site</t>
  </si>
  <si>
    <t>Vandens kokybė vandens paėmimo vietoje</t>
  </si>
  <si>
    <t xml:space="preserve">Vee kvaliteet veevõtukohas </t>
  </si>
  <si>
    <t xml:space="preserve">Zapewnienie jakości wody w miejscu poboru </t>
  </si>
  <si>
    <t xml:space="preserve">Veden laatu vedenottopaikalla </t>
  </si>
  <si>
    <t>Ūdens kvalitāte ieguves vieta</t>
  </si>
  <si>
    <t>Wasserqualität in der Entnahmestelle</t>
  </si>
  <si>
    <t xml:space="preserve">Abstracting water. Treating water </t>
  </si>
  <si>
    <t>Vandens gavyba. Vandens valymas</t>
  </si>
  <si>
    <t>Vee võtmine. Vee töötlemine</t>
  </si>
  <si>
    <t>Ujmowanie wody. Uzdatnianie wody</t>
  </si>
  <si>
    <t xml:space="preserve">Vedenotto. Veden käsittely </t>
  </si>
  <si>
    <t xml:space="preserve">Ūdens ņemšana. Ūdens attīrīšana </t>
  </si>
  <si>
    <t xml:space="preserve">Entnahme von Wasser, Wasser aufbereiten </t>
  </si>
  <si>
    <t>Supplying drinking water</t>
  </si>
  <si>
    <t>Geriamojo vandens tiekimas</t>
  </si>
  <si>
    <t>Joogiveega varustamine</t>
  </si>
  <si>
    <t>Dostarczanie wody pitnej</t>
  </si>
  <si>
    <t>Juomaveden toimittaminen</t>
  </si>
  <si>
    <t>Dzeramā ūdens piegāde</t>
  </si>
  <si>
    <t>Versorgung mit Trinkwasser</t>
  </si>
  <si>
    <t xml:space="preserve">Collecting wastewater </t>
  </si>
  <si>
    <t xml:space="preserve">Reovee kogumine </t>
  </si>
  <si>
    <t>Odbieranie ścieków</t>
  </si>
  <si>
    <t xml:space="preserve">Jäteveden kerääminen </t>
  </si>
  <si>
    <t xml:space="preserve">Sammlung von Abwasser </t>
  </si>
  <si>
    <t>Treating wastewater</t>
  </si>
  <si>
    <t>Reovee puhastamine</t>
  </si>
  <si>
    <t>Oczyszczanie ścieków</t>
  </si>
  <si>
    <t>Behandlung von Abwasser</t>
  </si>
  <si>
    <t>Table 1 Identification of stakeholders</t>
  </si>
  <si>
    <t>1 lentelė. Atsakingų institucijų identifikavimas</t>
  </si>
  <si>
    <t>Tabel 1 Sidusrühmade tuvastamine</t>
  </si>
  <si>
    <t>Tabela 1 Identyfikacja interesariuszy</t>
  </si>
  <si>
    <t>Taulukko 1 Vastuutahojen tunnistaminen</t>
  </si>
  <si>
    <t>1. tabula atbildīgo iestāžu identifikācija</t>
  </si>
  <si>
    <t>Tabelle 1 Identifizierung der entsprechenden Dienstleistern</t>
  </si>
  <si>
    <t>step2</t>
  </si>
  <si>
    <t>STEP 2</t>
  </si>
  <si>
    <t>2 ŽINGSNIS</t>
  </si>
  <si>
    <t>SAMM 2</t>
  </si>
  <si>
    <t>KROK 2</t>
  </si>
  <si>
    <t>VAIHE 2</t>
  </si>
  <si>
    <t>2. KĀRTA</t>
  </si>
  <si>
    <t>SCHRITT 2</t>
  </si>
  <si>
    <t xml:space="preserve">Water source(s) </t>
  </si>
  <si>
    <t>Vandens šaltinis (-iai)</t>
  </si>
  <si>
    <t>Veeallikas(d)</t>
  </si>
  <si>
    <t>Źródło(a) wody</t>
  </si>
  <si>
    <t xml:space="preserve">Raakavesilähde(-lähteet) </t>
  </si>
  <si>
    <t xml:space="preserve">Ūdens avots(-i) </t>
  </si>
  <si>
    <t xml:space="preserve">Rohwasserressoucen </t>
  </si>
  <si>
    <t>Jei nesate tikri dėl geriamojo vandens šaltinių (pvz., požeminio vandens, paviršinio vandens, upių ar ežerų), kreipkitės į ankstesniame žingsnyje nurodytas atsakingas institucijas. Kai kurie miestai gali naudotis keliais geriamojo vandens šaltiniais, todėl svarbu žinoti, kiek šaltinių turite ir kur jie yra.
Pagal GVD [2], vandens tiekėjai yra atsakingi už „tiekimo sistemos rizikos vertinimą“ (žr. 1 pav.). Galite su jais susisiekti ir bendradarbiauti renkant informaciją apie PFAS. Jeigu turite kelis geriamojo vandens šaltinius, galima pridėti papildomų eilučių.</t>
  </si>
  <si>
    <t>Kui te pole kindel joogivee allikate osas (nt põhjavesi, pinnavesi, jõed või järved), võtke ühendust eelmises etapis tuvastatud sidusrühmadega. Mõned linnad võivad tugineda mitmele joogiveeallikale, mistõttu on oluline mõista, kui palju allikaid teil on ja kus need asuvad.
DWD [2] kohaselt vastutavad veetarnijad "varustussüsteemi riskihindamise" eest – vt joonis 1. Võite veetarnijatega ühendust võtta ja nendega koostööd teha, et koguda informatsiooni PFASide kohta. Kui teil on mitu joogiveeallikat, saab tabelisse ridu lisada.</t>
  </si>
  <si>
    <t>Jeśli nie masz pewności jakie są źródła wody pitnej (np. czy to są wody podziemne, powierzchniowe, rzeki lub jeziora), skontaktuj się z interesariuszami określonymi w poprzednim kroku. Niektóre miasta ujmują wodę z wielu różnych źródeł. Dlatego ważnym jest, aby ustalić, ile źródeł posiadasz i gdzie się one znajdują.
Według DWD [2] dostawcy wody są odpowiedzialni za „ocenę ryzyka systemu zaopatrzenia” - patrz schemat 1. Można się z nimi skontaktować i współpracować w celu zebrania informacji na temat PFAS. W tabeli można dodawać wiersze, jeśli w danym mieście/gminie istnieje wiele źródeł wody pitnej.</t>
  </si>
  <si>
    <t>Jos olet epävarma juomaveden lähteistä (kuten pohjavesi, pintavesi, joet tai järvet), ota yhteyttä edellisessä vaiheessa tunnistettuihin vastuutahoihin. Jotkin kunnat saattavat käyttää useita juomavesilähteitä, joten on tärkeää tietää, kuinka monta lähdettä teillä on ja missä ne sijaitsevat.
DWD:n [2] mukaan vesihuoltolaitokset ovat vastuussa "vesihuoltojärjestelmän riskiarvioinnista" - ks. Kaavio 1. Voit ottaa heihin yhteyttä ja tehdä heidän kanssaan yhteistyötä PFAS-yhdisteitä koskevien tietojen keräämiseksi. Voit lisätä rivejä, jos juomavesilähteitä on useita.</t>
  </si>
  <si>
    <t>Ja neesat pārliecināts par dzeramā ūdens avotiem (vai tie ir gruntsūdeņi, virszemes ūdeņi, upes vai ezeri), sazinieties ar iepriekšējā solī norādītajām atbildīgajām iestādēm. Apdzīvotām  vietām var būt vairāki dzeramā ūdens avoti.  Ir svarīgi saprast, cik daudz ūdens avoti ir apdzīvotā vietā un kur tie atrodas.
Saskaņā ar [2] ūdens piegādātāji ir atbildīgi par "piegādes sistēmas riska novērtējumu" - sk. 1. attēlu. Jūs varat sazināties ar viņiem un sadarboties, lai iegūtu informāciju par PFAS riskiem.</t>
  </si>
  <si>
    <t>Wenn Sie sich nicht sicher sind, aus welchen Rohwasserressoucen Ihr Trinkwasser stammt (z. B. Grundwasser, Oberflächenwasser, Flüsse oder Seen), wenden Sie sich bitte an die im vorherigen Schritt entsprechenden Dienstleister. Einige Städte sind auf mehrere Trinkwasserressoucen angewiesen, daher ist es wichtig zu wissen, wie viele Entnahmestellen vorliegen und wo diese liegen.
Laut TrinkwV [2] sind die Wasserversorger für die „Risikobewertung des Versorgungssystems“ verantwortlich - siehe Abbildung 1. Sie können sich an sie wenden und mit ihnen zusammenarbeiten, um die Informationen über PFAS zu sammeln. Wenn mehrere Rohwasserressourcen verwendet werden, können Sie weitere Zeilen hinzufügen.</t>
  </si>
  <si>
    <t xml:space="preserve">Täytä taulukko 2. Nimeä juomavesilähteet ja valitse S pintavedelle tai G pohjavedelle taulukon pudotusvalikosta. </t>
  </si>
  <si>
    <t>Lūdzu aizpildiet 2. tabulu. Ja ir vairāki dzeramā ūdens avoti, var pievienot papildu rindas.</t>
  </si>
  <si>
    <t>Table 2 Sources of drinking water</t>
  </si>
  <si>
    <t>2 lentelė. Geriamojo vandens šaltiniai</t>
  </si>
  <si>
    <t>Tabel 2 Joogivee allikad</t>
  </si>
  <si>
    <t>Tabela 2 Źródła wody pitnej</t>
  </si>
  <si>
    <t>Taulukko 2 Juomaveden lähteet</t>
  </si>
  <si>
    <t>2. tabula Dzeramā ūdens avoti</t>
  </si>
  <si>
    <t>Tabelle 2 Rohwasserressource für die Trinkwassergewinnung</t>
  </si>
  <si>
    <t>Water abstraction site ID (or other identification used)</t>
  </si>
  <si>
    <t>Vandens ėmimo vietos ID (arba kitas naudojamas identifikavimo kodas)</t>
  </si>
  <si>
    <t>Veevõtukoha ID (või muu kasutatud tunnus)</t>
  </si>
  <si>
    <t>Vedenottamon tunnus (tai muu käytetty tunniste)</t>
  </si>
  <si>
    <t>Ūdens ieguves vietas identifikators (vai cits izmantotais identifikators)</t>
  </si>
  <si>
    <t>ID der Wasserentnahmestelle (oder eine andere Identifizierung)</t>
  </si>
  <si>
    <t>step3</t>
  </si>
  <si>
    <t>STEP 3</t>
  </si>
  <si>
    <t>3 ŽINGSNIS</t>
  </si>
  <si>
    <t>SAMM 3</t>
  </si>
  <si>
    <t>KROK 3</t>
  </si>
  <si>
    <t>VAIHE 3</t>
  </si>
  <si>
    <t>3. KĀRTA</t>
  </si>
  <si>
    <t>SCHRITT 3</t>
  </si>
  <si>
    <t>Significant PFAS pollution sources</t>
  </si>
  <si>
    <t>Reikšmingi PFAS taršos šaltiniai</t>
  </si>
  <si>
    <t>Olulised PFASide reostusallikad</t>
  </si>
  <si>
    <t>Istotne źródła zanieczyszczeń PFAS</t>
  </si>
  <si>
    <t>Merkittävät PFAS-päästölähteet</t>
  </si>
  <si>
    <t>Nozīmīgi PFAS piesārņojuma avoti</t>
  </si>
  <si>
    <t>Bedeutende PFAS-Kontaminationsquellen (Hotspots)</t>
  </si>
  <si>
    <t xml:space="preserve">The significant PFAS sources affecting surrounding aquatic environments are airports, firefighters training sites, military training sites, landfills and wastewater treatment plants (WWTPs). Aqueous film forming foams used for extinguishing liquid fires (such as fuel fires) are often used in airports (even in small private airports), firefighting training sites, and military training sites. These types of foams contain PFAS, which then travel through soil and contaminate groundwater and open water bodies in the surrounding areas. Landfills store various types of waste including building materials, textiles, upholstery and other items known for containing PFAS. When exposed to sun, rain and temperature shifts those items degrade and release PFAS (landfill leachate contains high amounts of PFAS). 
Do you have these PFAS pollution sources in your city/municipality and if yes, how far they are from water abstraction sites? It is advised to use GIS to put potential PFAS pollution sources on the map. Please fill in the table 3 (below). Put x in the column yes or NO. Then mark distance in km to closest water source. </t>
  </si>
  <si>
    <t>Svarbūs PFAS šaltiniai, darantys poveikį supančiai vandens aplinkai yra oro uostai, ugniagesių mokymo vietos, kariniai poligonai, sąvartynai ir nuotekų valymo įrenginiai. Vandens plėvelę sudarančios putos, naudojamos skysčių gaisrams (pvz., degalų gaisrams) gesinti, dažnai naudojamos oro uostuose (net mažuose privačiuose oro uostuose), ugniagesių mokymo vietose ir kariniuose poligonuose. Tokių putų sudėtyje yra PFAS, kurios vėliau patenka į dirvožemį ir užteršia požeminį vandenį bei atvirus vandens telkinius aplinkinėse teritorijose. Sąvartynuose saugomos įvairių rūšių atliekos, įskaitant statybines medžiagas, tekstilę, apmušalus ir kitus daiktus, kuriuose, kaip žinoma, yra PFAS. Veikiami saulės, lietaus ir temperatūros pokyčių šie daiktai suyra ir išskiria PFAS (sąvartynų filtrato sudėtyje yra didelis kiekis PFAS). 
Ar jūsų mieste (savivaldybėje) yra šių PFAS taršos šaltinių, ir jei taip, kokiu atstumu jie yra nuo vandens gavybos vietų? Patartina naudotis GIS, kad galimus PFAS taršos šaltinius būtų galima pavaizduoti žemėlapyje. Užpildykite 3 lentelę (toliau). Į stulpelį TAIP arba NE įrašykite x. Tada pažymėkite atstumą kilometrais iki artimiausio vandens šaltinio.</t>
  </si>
  <si>
    <t>Olulised PFASide allikad, mis mõjutavad ümbritsevat veekeskkonda, on lennujaamad, tuletõrjujate treeningkohad, sõjaväe harjutusväljad, prügilad ja reoveepuhastusjaamad. Veepõhiseid kile moodustavaid vahte, mida kasutatakse vedelikupõlengute (nt kütusepõlengute) kustutamiseks, kasutatakse sageli lennujaamades (isegi väikestel eralennuväljadel), tuletõrje treeningkohtades ja sõjaväe harjutusväljadel. Seda tüüpi vahud sisaldavad PFASe, mis seejärel levivad läbi pinnase ja reostavad põhjavett ning ümbruskonna avatud veekogusid. Prügilates ladustatakse mitmesuguseid jäätmeid, sealhulgas ehitusmaterjale, tekstiili, polstrit ja muid PFASe sisaldavaid esemeid. Puutudes kokku päikese, vihma ja temperatuurimuutustega need lagunevad ning vabastavad PFASe (prügilate nõrgveed sisaldavad suures koguses PFASe).
Kas teie linnas/omavalitsuses on selliseid PFASide reostusallikaid ja kui jah, siis kui kaugel need asuvad veevõtukohtadest? Võimalike PFASide reostusallikate kaardile kandmiseks on soovitatav kasutada GISi. Palun täitke tabel 3 (allpool). Märkige x veergu JAH või EI. Seejärel märkige kaugus kilomeetrites lähimast veeallikast.</t>
  </si>
  <si>
    <t>Istotnymi źródłami PFAS mogącymi mieć wpływ na otaczające środowisko wodne są lotniska, miejsca szkoleń służb ppoż i wojskowych, składowiska odpadów i oczyszczalnie ścieków (OŚ). Gaśnice pianowe wykorzystywane do gaszenia m.in. pożarów cieczy (takich jak paliwa) są często używane na lotniskach (nawet na małych i prywatnych), w miejscach szkoleń pracowników straży pożarnej i na poligonach wojskowych. Stosowana w nich piana gaśnicza zawiera związki PFAS, które następnie migrują w glebie i zanieczyszczają wody gruntowe oraz otwarte zbiorniki wodne w okolicy. Na składowiskach odpadów deponowane są różnego rodzaju odpady, w tym materiały budowlane, tekstylia, tapicerki i inne, o których wiadomo, że zawierają PFAS. Pod wpływem słońca, deszczu i zmian temperatury odpady te ulegają degradacji i uwalniają szkodliwe substancje. W efekcie, odcieki ze składowisk mogą zawierać bardzo duże ich ilości.
Czy w Twoim mieście/gminie znajdują się źródła zanieczyszczeń PFAS, a jeśli tak, to w jakiej odległości od miejsc poboru wody? Zaleca się użycie GIS w celu umieszczenia potencjalnych źródeł zanieczyszczeń PFAS na mapie. Wypełnij tabelę 3 (poniżej). Postaw znak X w odpowiedniej kolumnie TAK lub NIE. Następnie zaznacz odległość w km do najbliższego ujęcia wody pitnej.</t>
  </si>
  <si>
    <t xml:space="preserve">Merkittäviä PFAS-lähteitä, jotka vaikuttavat ympäröiviin vesistöihin, ovat lentokentät, paloharjoitusalueet, armeijan harjoitusalueet, jätteidenkäsittelylaitokset ja kaatopaikat ja jätevedenpuhdistamot. Nestepalojen (kuten polttoainepalojen) sammuttamiseen käytettäviä kalvosammutusvaahtoja käytetään usein lentoasemilla (jopa pienillä yksityisillä lentoasemilla), paloharjoitusalueilla ja armeijan harjoitusalueilla. Tämäntyyppiset vaahdot voivat sisältää PFAS-yhdisteitä, jotka kulkeutuvat maaperän läpi ja saastuttavat pohjavettä ja ympäröivien alueiden vesistöjä. Kaatopaikoilla varastoidaan erityyppisiä jätteitä, kuten rakennusmateriaaleja, tekstiilejä, verhoiluja ja muita PFAS-yhdisteitä sisältäviä esineitä. Kun nämä esineet altistuvat auringolle, sateelle ja lämpötilan muutoksille, ne voivat hajota ja vapauttaa PFAS-yhdisteitä (kaatopaikan suotovesi saattaa sisältää suuria määriä PFAS-yhdisteitä). 
Onko kaupungissanne/kunnassanne näitä PFAS-päästölähteitä, ja jos on, kuinka kaukana ne ovat vedenottopaikoista? On suositeltavaa käyttää paikkatietojärjestelmää mahdollisten PFAS-pilaantumislähteiden sijoittamiseksi kartalle. Täytä taulukko 3 (alla). Merkitse x sarakkeeseen EI tai KYLLÄ. Merkitse sitten etäisyys kilometreinä lähimpään vesilähteeseen. </t>
  </si>
  <si>
    <t>Nozīmīgi PFAS avoti, kas ietekmē apkārtējo ūdens vidi, ir lidostas, ugunsdzēsēju mācību vietas, militārās mācību vietas, atkritumu poligoni un notekūdeņu attīrīšanas iekārtas (NAI). Lidostās (pat mazās privātās lidostās), ugunsdzēsēju mācību poligonos un militāros mācību poligonos bieži izmanto šķidrumu ugunsgrēkiem (piemēram, degvielas ugunsgrēki) paredzētas ugunszēsības putas. Šāda veida putas satur PFAS, kas izplatās augsnē un piesārņo gruntsūdeņus un atklātās ūdenstilpnes. Atkritumu poligonos tiek uzglabāti dažāda veida atkritumi, tostarp celtniecības materiāli, tekstilizstrādājumi, pildījumu materiāli un citi priekšmeti, kas satur PFAS. Pakļauti saules, lietus un temperatūras maiņām, šie priekšmeti noārdās un izdala PFAS (poligonu infiltrāts satur lielu daudzumu PFAS). 
Vai jūsu pilsētā/pašvaldībā ir šie PFAS piesārņojuma avoti, un, ja ir, cik tālu tie atrodas no ūdens ieguves vietām? Ieteicams izmantot GIS, lai kartē attēlotu potenciālos PFAS piesārņojuma avotus. Lūdzu, aizpildiet 3. tabulu (zemāk). Ierakstiet x atbilstošajā JĀ vai NĒ ailē. Tad atzīmējiet attālumu km līdz tuvākai ūdens ņemšanas vietai.</t>
  </si>
  <si>
    <t>Wichtige PFAS-Hotspots, die sich auf die umliegenden Gewässer auswirken können, sind Flughäfen, Feuerwehrübungsplätze, militärische Übungsplätze, Mülldeponien oder Kläranlagen.  Wasserfilmbildende Schäume, die zum Löschen von Flüssigkeitsbränden (z. B. Kraftstoffbränden) verwendet werden, kommen häufig auf Flughäfen (auch auf kleinen privaten Flughäfen), Feuerwehrübungsplätzen und militärischen Übungsplätzen zum Einsatz. Diese Arten von Schäumen enthalten PFAS, die dann durch den Boden in das Grundwasser und offene Gewässer in der Umgebung gelangen und diese kontaminieren. Auf Mülldeponien werden verschiedene Arten von Abfällen gelagert, darunter Baumaterialien, Textilien, Polstermöbel und andere Gegenstände, die bekanntermaßen PFAS enthalten können. Wenn diese Gegenstände Sonne, Regen und Temperaturschwankungen ausgesetzt sind, zersetzen sie sich und setzen PFAS frei (Deponiesickerwasser kann große Mengen an PFAS enthalten). 
Gibt es diese möglichen PFAS-Hotspots in Ihrer Stadt/Gemeinde und wenn ja, wie weit sind sie von Entnahmestellen für die Trinkwassergewinnung entfernt? Es wird empfohlen, ein GIS-Programm zu verwenden, um mögliche PFAS-Hotspots auf der Karte darzustellen. Bitte füllen Sie die Tabelle 3 (unten) aus. Setzen Sie ein x in die Spalte JA oder NEIN. Markieren Sie dann die Entfernung in km zur nächstgelegenen Wasserquelle.</t>
  </si>
  <si>
    <t>Table 3 Potential significant PFAS pollution sources for aquatic environment</t>
  </si>
  <si>
    <t>3 lentelė. Potencialūs vandens aplinkai reikšmingi PFAS taršos šaltiniai</t>
  </si>
  <si>
    <t>Tabel 3 Võimalikud olulised PFASide reostusallikad veekeskkonnas</t>
  </si>
  <si>
    <t>Tabela 3 Potencjalne źródła zanieczyszczeń PFAS mające znaczący wpływ na środowisko wodne</t>
  </si>
  <si>
    <t>Taulukko 3 Mahdolliset merkittävät PFAS:ien pilaantumislähteet vesiympäristössä.</t>
  </si>
  <si>
    <t>3. tabula Ūdens videi potenciāli nozīmīgi PFAS piesārņojuma avoti</t>
  </si>
  <si>
    <t>Tabelle 3 Potenzielle bedeutende PFAS-Hotspot für die aquatische Umwelt</t>
  </si>
  <si>
    <t>NO</t>
  </si>
  <si>
    <t>NE</t>
  </si>
  <si>
    <t>EI</t>
  </si>
  <si>
    <t>NIE</t>
  </si>
  <si>
    <t>NĒ</t>
  </si>
  <si>
    <t>NEIN</t>
  </si>
  <si>
    <t>YES</t>
  </si>
  <si>
    <t>TAIP</t>
  </si>
  <si>
    <t>JAH</t>
  </si>
  <si>
    <t>TAK</t>
  </si>
  <si>
    <t>KYLLÄ</t>
  </si>
  <si>
    <t>JĀ</t>
  </si>
  <si>
    <t>JA</t>
  </si>
  <si>
    <t>Straight distance from closest water source (if applicable), km</t>
  </si>
  <si>
    <t>Tiesus atstumas iki artimiausio vandens šaltinio (jei yra), km</t>
  </si>
  <si>
    <t>Otsene kaugus lähimast veevõtukohast (kui on kohaldatav), km</t>
  </si>
  <si>
    <t>Odległość w linii prostej od najbliższego źródła wody (jeśli dotyczy) w km</t>
  </si>
  <si>
    <t>Suora etäisyys lähimmästä vesilähteestä (tarvittaessa), km</t>
  </si>
  <si>
    <t>Taisns attālums līdz tuvākajam ūdens avotam, km</t>
  </si>
  <si>
    <t>Distanz zur nächsten Entnahmestelle für die Trinkwassergewinnung in Luftlinie km (falls zutreffend)</t>
  </si>
  <si>
    <t>Airport</t>
  </si>
  <si>
    <t>Oro uostas</t>
  </si>
  <si>
    <t>Lennujaam</t>
  </si>
  <si>
    <t>Lotnisko</t>
  </si>
  <si>
    <t>Lentokenttä</t>
  </si>
  <si>
    <t>Lidosta</t>
  </si>
  <si>
    <t>Flughafen</t>
  </si>
  <si>
    <t>Firefighters training site</t>
  </si>
  <si>
    <t>Ugniagesių mokymo vieta</t>
  </si>
  <si>
    <t>Tuletõrjujate treeningkoht</t>
  </si>
  <si>
    <t>Miejsce szkolenia służb ppoż</t>
  </si>
  <si>
    <t>Paloharjoitusalue</t>
  </si>
  <si>
    <t>Ugunsdzēsēju mācību vieta</t>
  </si>
  <si>
    <t>Übungsgelände der Feuerwehr</t>
  </si>
  <si>
    <t>Military training site</t>
  </si>
  <si>
    <t>Karinis poligonas</t>
  </si>
  <si>
    <t>Sõjaväe harjutusväli</t>
  </si>
  <si>
    <t>Poligon wojskowy</t>
  </si>
  <si>
    <t>Armeijan harjoitusalue</t>
  </si>
  <si>
    <t>Militāro mācību vieta</t>
  </si>
  <si>
    <t>Militärischer Übungsplatz</t>
  </si>
  <si>
    <t>Landfill</t>
  </si>
  <si>
    <t>Sąvartynas</t>
  </si>
  <si>
    <t>Prügila</t>
  </si>
  <si>
    <t>Składowisko odpadów</t>
  </si>
  <si>
    <t>Jätteenkäsittelylaitos tai kaatopaikka</t>
  </si>
  <si>
    <t>Atkritumu poligons</t>
  </si>
  <si>
    <t>Mülldeponie</t>
  </si>
  <si>
    <t>Wastewater treatment plant</t>
  </si>
  <si>
    <t>Nuotekų valymo įrenginiai</t>
  </si>
  <si>
    <t>Reoveepuhastusjaam</t>
  </si>
  <si>
    <t>Jätevedenpuhdistamo</t>
  </si>
  <si>
    <t>Notekūdeņu attīrīšanas ietaises</t>
  </si>
  <si>
    <t>Kläranlage</t>
  </si>
  <si>
    <t>Mitigation</t>
  </si>
  <si>
    <t>Poveikio mažinimo strategijos</t>
  </si>
  <si>
    <t>Strategie minimalizujące ryzyko</t>
  </si>
  <si>
    <t>Seku mazināšanas stratēģijas</t>
  </si>
  <si>
    <t>Strategien zur Risikominderung</t>
  </si>
  <si>
    <t>step4</t>
  </si>
  <si>
    <t>In case if the results of PFAS analyses are higher than the limit values, but you have no clear PFAS sources, we suggest to contact experts in PFAS pollution and seek help for identification of possible pollution sources.</t>
  </si>
  <si>
    <t>Jei PFAS analizės rezultatai viršija ribines vertes, tačiau PFAS šaltiniai nėra aiškūs, siūlome kreiptis į PFAS taršos ekspertus ir paprašyti pagalbos nustatant galimus taršos šaltinius.</t>
  </si>
  <si>
    <t xml:space="preserve">Juhul kui PFASide analüüside tulemused on piirväärtustest kõrgemad, kuid teil ei ole selgeid PFASide allikaid, soovitame võtta ühendust PFAS-reostuse ekspertidega ja paluda abi võimalike reostusallikate tuvastamiseks. </t>
  </si>
  <si>
    <t>W przypadku, gdy wyniki analiz PFAS są wyższe niż wartości graniczne, ale nie ma wyraźnych źródeł PFAS, sugerujemy skontaktowanie się z ekspertami specjalizującymi się zanieczyszczeniami PFAS i zwrócenie się o pomoc w identyfikacji możliwych źródeł zanieczyszczenia.</t>
  </si>
  <si>
    <t xml:space="preserve">Siinä tapauksessa, että analysoitujen PFAS-yhdisteiden pitoisuudet ylittävät raja-arvot, eikä tiedossa ole merkittäviä PFAS-yhdisteiden päästölähteitä, suosittelemme ottamaan yhteyttä PFAS-asiantuntijoihin ja pyytämään apua PFAS-lähteiden tunnistamiseen. </t>
  </si>
  <si>
    <t>Ja PFAS analīžu rezultāti ir augstāki par robežvērtībām, bet jums nav skaidri PFAS avoti, iesakām sazināties ar PFAS piesārņojuma ekspertiem un lūgt palīdzību iespējamo piesārņojuma avotu identificēšanai.</t>
  </si>
  <si>
    <t>Falls die Ergebnisse von PFAS-Analysen höher sind als vorhandene Grenzwerte, aber der Ursprung der Kontamination nicht klar ist, empfehlen wir das kontaktieren und zu Rate ziehen von Expert*innen, um den Ursprung der PFAS-Belastung ermitteln zu können.</t>
  </si>
  <si>
    <t>STEP 4</t>
  </si>
  <si>
    <t>4 ŽINGSNIS</t>
  </si>
  <si>
    <t>SAMM 4</t>
  </si>
  <si>
    <t>KROK 4</t>
  </si>
  <si>
    <t>VAIHE 4</t>
  </si>
  <si>
    <t>4. KĀRTA</t>
  </si>
  <si>
    <t>SCHRITT 4</t>
  </si>
  <si>
    <t>PFAS analysis results</t>
  </si>
  <si>
    <t>PFAS tyrimų rezultatai</t>
  </si>
  <si>
    <t>PFASide analüüsitulemused</t>
  </si>
  <si>
    <t>Wyniki analiz PFAS</t>
  </si>
  <si>
    <t>PFAS-analyysin tulokset</t>
  </si>
  <si>
    <t>PFAS analīžu rezultāti</t>
  </si>
  <si>
    <t>Ergebnisse der PFAS-Analyse</t>
  </si>
  <si>
    <t xml:space="preserve">Norint įvertinti, ar geriamajame vandenyje arba nuotekose yra PFAS taršos rizika, svarbu žinoti, ar buvo atlikta PFAS analizė. Susisiekite su institucijomis atsakingomis už geriamojo vandens ruošimą ir nuotekų valymą ir pasiteiraukite, ar jos atliko PFAS analizę geriamajame vandenyje ir išleidžiamose nuotekose iš nuotekų valymo įrenginių. 
Geriamojo vandens direktyvoje nustatyta 20 atskirų PFAS junginių (PFAS suma) ribinė vertė – 0,1 µg/l. Bendrai PFAS koncentracijai, įskaitant platesnio spektro PFAS junginius, nustatyta 0,5 µg/l ribinė vertė (PFAS bendra kiekis). Direktyvoje nepateikiama tikslesnė parametro apibrėžtis.
„Šiuo metu nė vienu analizės metodu negalima visiškai aprėpti ar kiekybiškai įvertinti visų galimų medžiagų, priklausančių didžiulei medžiagų klasei, pasižyminčiai įvairiomis molekulinėmis masėmis ir cheminėmis bei struktūrinėmis savybėmis. Šiuo atžvilgiu turi būti laikoma, kad kiekvienas organinių liekanų analizės metodas turi savo – platesnį arba siauresnį – analitinį intervalą. Parametras „PFAS iš viso“ yra tipinis suminis parametras, ir visi rekomenduojami metodai gali duoti naudingų rezultatų ir būti pakaitiniai jo matavimo būdai. Daugiau informacijos pateikiama išsamioje techninio ir socialinio bei ekonominio vertinimo ataskaitoje.“[6]
Jei žinomi kokie nors duomenys, užpildykite 4 lentelę (žemiau). Jei analizė nebuvo atlikta, pažymėkite tai lentelėje. Pasirinkite D – geriamajam vandeniui (arba vandeniui iš vandens gavybos šaltinio) arba W – nuotekoms.
</t>
  </si>
  <si>
    <t xml:space="preserve">Lai novērtētu, vai dzeramā ūdenī vai notekūdeņos ir PFAS piesārņojums, ir svarīgi zināt, vai ir veiktas PFAS analīzes. Sazinieties ar atbildīgajām iestādēm, kas atbild par dzeramā ūdens attīrīšanu un notekūdeņu attīrīšanu, un pajautājiet, vai tika veiktas PFAS analīzes dzeramajam ūdenim un notekūdeņiem.
Dzeramā ūdens direktīvā ir noteikta robežvērtība 0,1 μg/l 20 atsevišķu PFAS savienojumu summai (PFAS summa). Kopējai PFAS koncentrācijai, ieskaitot plašākus PFAS savienojumus, robežvērtība ir 0,5 µg/L (PFAS kopā).
"Direktīvā nav sniegta precīzāka parametra definīcija. Pašlaik neviena atsevišķa analītiskā metode nespēj pilnībā aptvert vai kvantitatīvi noteikt visas iespējamās vielas milzīgajā vielu klasē ar plašu molekulmasu diapazonu, kā arī dažādām ķīmiskajām un strukturālajām īpašībām. Katrai organisko mikropiesārņotāju analīzes metodei ir savs "analītiskais logs", kas ir plašāks vai šaurāks. Parametrs "PFAS kopā" ir tipisks summārs parametrs, un visas ieteiktās metodes var sniegt noderīgus rezultātus.'' [6]
Lūdzu, aizpildiet 4. tabulu (zemāk), ja ir pieejami kādi rezultāti. Ja analīze nav veikta, lūdzu, atzīmējiet to tabulā. Nepieciešamības gadījumā var pievienot papildu rindas.
 </t>
  </si>
  <si>
    <t>Um beurteilen zu können, ob das Risiko einer PFAS-Belastung im Abwasser bestehen, ist es wichtig zu wissen, ob PFAS-Analysen durchgeführt wurden. Wenden Sie sich an die für die Trinkwasseraufbereitung und die Abwasserbehandlung zuständigen Dienstleister und fragen Sie, ob sie PFAS-Analysen für das Trinkwasser und das Abwasser aus der Kläranlage durchgeführt haben.
Die Trinkwasserverordnung legt einen Grenzwert von 0,1 µg/L für die Summe von 20 einzelnen PFAS-Verbindungen (Summe der PFAS-20) und den Grenzwert von 0,02 µg/L für die Summe von vier einzelnen PFAS-Verbindungen (Summe der PFAS-4) fest. 
Bitte füllen Sie die Tabelle 4 (unten) aus, wenn Ergebnisse vorliegen. Wenn keine Analyse durchgeführt wurde, vermerken Sie dies bitte ebenfalls in der Tabelle. Wählen Sie D für Trinkwasser (oder Quellwasser) oder W für Abwasser.
Zeilen können in Tabelle 5 bei Bedarf hinzugefügt werden.</t>
  </si>
  <si>
    <t>Site</t>
  </si>
  <si>
    <t>Vieta</t>
  </si>
  <si>
    <t>Koht</t>
  </si>
  <si>
    <t>Przedmiot badań</t>
  </si>
  <si>
    <t>Sivusto</t>
  </si>
  <si>
    <t>Standort</t>
  </si>
  <si>
    <t>PFAS total, µg/L</t>
  </si>
  <si>
    <t>Bendras PFAS kiekis, µg/L</t>
  </si>
  <si>
    <t>PFASid kokku, µg/l</t>
  </si>
  <si>
    <t>PFAS ogółem [µg/l]</t>
  </si>
  <si>
    <t>PFAS yhteensä, µg/L</t>
  </si>
  <si>
    <t>PFAS kopā, µg/L</t>
  </si>
  <si>
    <t>Summe der PFAS-4, µg/L</t>
  </si>
  <si>
    <t>Sum of PFAS, µg/L</t>
  </si>
  <si>
    <t>PFAS suma, µg/L</t>
  </si>
  <si>
    <t>PFASide summa, µg/l</t>
  </si>
  <si>
    <t>Suma PFAS [µg/l]</t>
  </si>
  <si>
    <t>PFAS-yhdisteiden summa, µg/L</t>
  </si>
  <si>
    <t>PFAS summa, µg/L</t>
  </si>
  <si>
    <t>Summe der PFAS-20, µg/L</t>
  </si>
  <si>
    <t>D or W</t>
  </si>
  <si>
    <t>D arba W</t>
  </si>
  <si>
    <t>D või W</t>
  </si>
  <si>
    <t>D lub W</t>
  </si>
  <si>
    <t>D tai W</t>
  </si>
  <si>
    <t>D vai W</t>
  </si>
  <si>
    <t>D oder W</t>
  </si>
  <si>
    <t>Table 4 PFAS analysis results</t>
  </si>
  <si>
    <t>4 lentelė. PFAS tyrimų rezultatai</t>
  </si>
  <si>
    <t>Tabel 4 PFASide analüüsi tulemused</t>
  </si>
  <si>
    <t>Tabela 4 Wyniki analizy PFAS</t>
  </si>
  <si>
    <t>Taulukko 4 PFAS-analyysin tulokset</t>
  </si>
  <si>
    <t>4. tabula PFAS analīžu rezultāti</t>
  </si>
  <si>
    <t>Tabelle 4 PFAS Analyseergebnisse</t>
  </si>
  <si>
    <t>Leevendusstrateegiad</t>
  </si>
  <si>
    <t>Lieventämisstrategiat</t>
  </si>
  <si>
    <t>PFAS polluted drinking water and food are the main general population PFAS exposure sources. Current limit values for drinking water are: Sum of PFAS 0.1 µg/L, and total PFAS 0.5 µg/L. Please contact your stakeholders and ask for the results of the analyses (if any). If no analysis were done, develop a monitoring program for drinking water including standard parameters: PFAS total and sum of PFAS.
Currently there are no PFAS limits for outlet of WWTP. However, we recommend to check if influent or effluent from WWTP does not exceed the same values Sum of PFAS 0.1 µg/L, and total PFAS 0.5 µg/L.   
If measured concentrations of PFAS exceed limit values consult experts and evaluate implementation of additional drinking water treatment systems (for example granular activated carbon, ion exchange resins, and membrane systems).</t>
  </si>
  <si>
    <t xml:space="preserve">PFAS užterštas geriamasis vanduo ir maistas yra pagrindiniai PFAS poveikio gyventojams šaltiniai. Dabartinės PFAS sumos ribinė vertė yra 0,1 µg/l, o PFAS bendro kiekio – 0,5 µg/l. Kreipkitės į atsakingas institucijas ir paprašykite pateikti tyrimų rezultatus (jei tokių yra). Jei tyrimai nebuvo atlikti, parenkite geriamojo vandens stebėsenos programą, įskaitant standartinius parametrus: bendrą PFAS kiekį ir PFAS sumą.
Jei išmatuota PFAS koncentracija viršija ribines vertes, pasikonsultuokite su ekspertais ir įvertinkite papildomų geriamojo vandens valymo sistemų (pavyzdžiui, granuliuotos aktyviosios anglies, jonų mainų dervų ir membraninių sistemų) įdiegimą. </t>
  </si>
  <si>
    <t xml:space="preserve">PFAS-yhdisteiden saastuttama juomavesi ja elintarvikkeet ovat väestön pääasialliset PFAS-altistumislähteet. PFAS-yhdisteiden summan (Sum of PFAS) nykyiset raja-arvot ovat 0,1 µg/l ja PFAS-yhdisteiden kokonaismäärän (PFAS Total) raja-arvot 0,5 µg/l. Ota yhteyttä vastuutahoihin ja pyydä PFAS-analyysien tuloksia (jos sellaisia on). Jos analyysejä ei ole tehty, laadi juomaveden seurantaohjelma, joka sisältää standardiparametrit: PFAS-yhdisteiden kokonaismäärä (PFAS Total) ja PFAS-yhdisteiden summa (Sum of PFAS).
Jos PFAS-yhdisteiden mitatut pitoisuudet ylittävät raja-arvot, on kuultava asiantuntijoita ja arvioitava juomaveden lisäpuhdistusjärjestelmien (esimerkiksi rakeisen aktiivihiilen, ioninvaihtohartsien ja kalvojärjestelmien) käyttöönottoa. </t>
  </si>
  <si>
    <t xml:space="preserve">PFAS piesārņotais dzeramais ūdens un pārtika ir galvenie iedzīvotāju PFAS piesārņojuma. Pašreizējās robežvērtības PFAS summai ir 0,1 µg/L un PFAS kopā - 0,5 µg/L. Lūdzu, sazinieties ar atbildīgajām iestādēm un lūdziet analīžu rezultātus (ja tādi ir). Ja analīzes nav veiktas, izstrādājiet dzeramā ūdens monitoringa programmu, iekļaujot standarta parametrus: PFAS kopā un/vai PFAS summu.
Ja analizētā PFAS koncentrācija pārsniedz robežvērtības, jākonsultējas ar ekspertiem un jāizvērtē papildu dzeramā ūdens attīrīšanas sistēmu ieviešana (piemēram, granulveida aktīvā ogle, jonu apmaiņas sveķi un membrānu sistēmas). </t>
  </si>
  <si>
    <t>Die Aufnahme von mit PFAS verunreinigtem Trinkwasser und Lebensmittel stellt das wichtigste PFAS-Risiko für Menschen dar. Aktuelle Grenzwerte für die Summe der PFAS-20 0,1 µg/L und für die PFAS-4 0,020 µg/L. Bitte kontaktieren Sie die verantworlichen Dienstleister und fragen Sie nach den Ergebnissen der Analysen (falls vorhanden). Falls keine Analysen durchgeführt wurden, entwickeln Sie ein Überwachungsprogramm für Trinkwasser einschließlich der Standardparameter: Summe der PFAS-4 und Summe der PFAS-20.
Wenn die gemessenen PFAS-Konzentrationen die Grenzwerte überschreiten, konsultieren Sie Experten*innen und prüfen Sie die Einführung zusätzlicher Trinkwasseraufbereitungssysteme (z. B. granulierte Aktivkohle, Ionenaustauschharze und Membransysteme).</t>
  </si>
  <si>
    <t>step5</t>
  </si>
  <si>
    <t>STEP 5</t>
  </si>
  <si>
    <t>5 ŽINGSNIS</t>
  </si>
  <si>
    <t>SAMM 5</t>
  </si>
  <si>
    <t>KROK 5</t>
  </si>
  <si>
    <t>VAIHE 5</t>
  </si>
  <si>
    <t>5. KĀRTA</t>
  </si>
  <si>
    <t>SCHRITT 5</t>
  </si>
  <si>
    <t>Wastewaters</t>
  </si>
  <si>
    <t>Nuotekos</t>
  </si>
  <si>
    <t>Reovesi</t>
  </si>
  <si>
    <t>Ścieki</t>
  </si>
  <si>
    <t>Jätevedet</t>
  </si>
  <si>
    <t>Notekūdeņi</t>
  </si>
  <si>
    <t>Abwasser</t>
  </si>
  <si>
    <t xml:space="preserve">Please fill in Table 5. After filling the m3/day, % will be calculated automatically. </t>
  </si>
  <si>
    <t>Užpildykite 5 lentelę. Nurodžius kubinių metrų per dieną kiekį, procentai bus apskaičiuoti automatiškai.</t>
  </si>
  <si>
    <t xml:space="preserve">Palun täitke tabel 5. Pärast m3/päevas täitmist arvutatakse % automaatselt. </t>
  </si>
  <si>
    <t xml:space="preserve">Wypełnij tabelę 5. Po wypełnieniu danych w m3/dzień, % zostanie obliczony automatycznie. </t>
  </si>
  <si>
    <t xml:space="preserve">Täytä taulukko 5. Täytettyäsi tiedon m3/päivä, %-osuus täydentyy automaattisesti. </t>
  </si>
  <si>
    <t xml:space="preserve">Lūdzu aizpildiet 5. tabulu (zemāk).  Aizpildot m3/dienā, % tiks izrēķināti automātiski. </t>
  </si>
  <si>
    <t>Bitte füllen Sie Tabelle 5 aus. Im Anschluss an die eingegebenen Angaben zu m3/Tag wird der Anteil in % automatisch berechnet</t>
  </si>
  <si>
    <t xml:space="preserve">Pasiteiraukite už nuotekų surinkimą ir valymą atsakingos institucijos, kokią dalį nuotekų sudaro buitinės (komunalinės) nuotekos ir kokią – pramoninės nuotekos. Žinodami šiuos skaičius, galėsite pagrįsti, kur reikia nukreipti pastangas. Jei didelė surenkamų nuotekų dalis gaunama iš pramonės, svarbu sutelkti dėmesį į pramonę. Jei negalite gauti informacijos apie tam tikras konkrečias kategorijas, kol kas jos tiesiog nepateikite. Šiuo metu PFAS išleidimo iš nuotekų valymo įrenginių ribos nenustatytos. Tačiau rekomenduojame patikrinti, ar nuotekų valyklos įtekėjimas ir ištekėjimas neviršija tokių verčių: PFAS suma 0,1 µg/l, o bendras PFAS kiekis - 0,5 µg/l.   </t>
  </si>
  <si>
    <t>Küsige oma reovee kogumise ja puhastamise eest vastutavalt sidusrühmalt, kui suur protsent reoveest moodustab olmereovesi ja kui suur protsent on tööstusreovesi. Neid numbreid teades saate põhjendada, kus on vaja teha jõupingutusi. Kui märkimisväärne osa kogutud reoveest pärineb tööstusest, on oluline keskenduda tööstusele. Kui te ei saa teavet mõne konkreetse kategooria kohta, jätke see esialgu lihtsalt välja.</t>
  </si>
  <si>
    <t>Zapytaj interesariuszy odpowiedzialnych za odbiór i oczyszczanie ścieków, jaki procent ścieków stanowią ścieki bytowe (komunalne), a jaki przemysłowe. Znajomość tych wartości pozwoli ustalić, które obiekty mogą wymagać wnikliwej uwagi. Jeśli znaczna objętość odbieranych ścieków pochodzi z przemysłu, należy skupić się na zakładach, z których są odbierane. W przypadku, gdy nie jest możliwe uzyskanie informacji nt. strumienia ścieków z danej kategorii, należy pominąć tę rubrykę w tabeli.</t>
  </si>
  <si>
    <t xml:space="preserve">Kysy jäteveden keräyksestä ja käsittelystä vastaavalta vastuutaholta kuinka suuri osa jätevedestä on talousjätevesiä ja kuinka suuri osa teollisuusjätevesiä. Kun tiedät nämä luvut, voit perustella, mihin kannattaa keskittyä. Jos merkittävä osa kerätystä jätevedestä tulee teollisuudesta, on tärkeää keskittyä teollisuuteen. Jos et pysty saamaan tietoja jostakin tietystä luokasta, jätä se toistaiseksi pois.        </t>
  </si>
  <si>
    <t xml:space="preserve">Pajautājiet par notekūdeņu savākšanu un attīrīšanu atbildīgajām iestādēm, cik lielu daļu notekūdeņu veido sadzīves (komunālie) notekūdeņi un cik lielu daļu - rūpnieciskie notekūdeņi. Ja ievērojams savākto notekūdeņu daudzums nāk no rūpniecības, ir svarīgi koncentrēties uz rūpniecību. Ja nevarat iegūt informāciju par kādu konkrētu kategoriju, pagaidām to vienkārši atstājiet tukšu. 
Pašlaik nav noteikti PFAS ierobežojumi notekūdeņu izplūdei no attīrīšanas iekārtām. Tomēr mēs iesakām pārbaudīt, vai ieplūdes vai izplūdes ūdeņi no attīrīšanas iekārtām nepārsniedz vērtības: PFAS summa 0,1 µg/L un PFAS kopējais daudzums 0,5 µg/L, kas noteiktas dzeramam ūdenim.   </t>
  </si>
  <si>
    <t>Erkundigen Sie sich bei dem zuständigen Betreiber, wie viel Prozent der Abwässer häusliche (kommunale) Abwässer und Industrieabwässer sind. Wenn Sie diese Zahlen kennen, können Sie entscheiden, wo Sie Ihre Bemühungen ansetzen sollten. Wenn ein großer Teil des gesammelten Abwassers aus der Industrie stammt, ist es wichtig, sich auf die Industrie zu konzentrieren. Falls Sie keine Informationen über bestimmte Kategorien erhalten können, lassen Sie diese vorerst weg.</t>
  </si>
  <si>
    <t>Amount, m3/day</t>
  </si>
  <si>
    <t>Kiekis, m3/d</t>
  </si>
  <si>
    <t>Kogus, m3/päev</t>
  </si>
  <si>
    <t>Ilość [m3/d]</t>
  </si>
  <si>
    <t>Määrä, m /päivä3</t>
  </si>
  <si>
    <t>Daudzums, m3/dienā</t>
  </si>
  <si>
    <t>Menge, m3/Tag</t>
  </si>
  <si>
    <t>Amount, %</t>
  </si>
  <si>
    <t>Kiekis, %</t>
  </si>
  <si>
    <t>Kogus, %</t>
  </si>
  <si>
    <t>Zawartość procentowa [%]</t>
  </si>
  <si>
    <t>Määrä, %</t>
  </si>
  <si>
    <t>Summa, %</t>
  </si>
  <si>
    <t>Anteil, %</t>
  </si>
  <si>
    <t>Domestic wastewater</t>
  </si>
  <si>
    <t>Buitinės nuotekos</t>
  </si>
  <si>
    <t>Olmereovesi</t>
  </si>
  <si>
    <t>Ścieki bytowe</t>
  </si>
  <si>
    <t>Kotitalouksien jätevesi</t>
  </si>
  <si>
    <t>Sadzīves notekūdeņi</t>
  </si>
  <si>
    <t>Häusliches Abwasser</t>
  </si>
  <si>
    <t>Rainwater</t>
  </si>
  <si>
    <t>Lietaus vanduo</t>
  </si>
  <si>
    <t>Sademevesi</t>
  </si>
  <si>
    <t>Wody opadowe</t>
  </si>
  <si>
    <t>Hulevesi</t>
  </si>
  <si>
    <t>Lietus ūdens</t>
  </si>
  <si>
    <t>Regenwasser</t>
  </si>
  <si>
    <t>Industrial wastewater</t>
  </si>
  <si>
    <t>Pramoninės nuotekos</t>
  </si>
  <si>
    <t>Tööstuslik reovesi</t>
  </si>
  <si>
    <t>Ścieki przemysłowe</t>
  </si>
  <si>
    <t>Teollisuuden jätevesi</t>
  </si>
  <si>
    <t>Rūpnieciskie notekūdeņi</t>
  </si>
  <si>
    <t>Industrielles Abwasser</t>
  </si>
  <si>
    <t>Communal wastewater (mixed wastewater from both domestic and rainwater sources).</t>
  </si>
  <si>
    <t>Komunalinės nuotekos (mišrios buitinės ir lietaus nuotekos).</t>
  </si>
  <si>
    <t>Kommunaalne reovesi (segareovesi nii olme- kui ka sademeveeallikatest).</t>
  </si>
  <si>
    <t>Ścieki komunalne (ścieki z gospodarstw domowych lub jako mieszane z wodami opadowymi).</t>
  </si>
  <si>
    <t>Sekaviemärivesi (sekalaiset jätevedet, jotka ovat peräisin sekä viemärivedestä että hulevesistä)</t>
  </si>
  <si>
    <t>Komunālie notekūdeņi (jauktie notekūdeņi gan no sadzīves, gan lietus ūdens avotiem).</t>
  </si>
  <si>
    <t>Kommunales Abwasser (gemischte Abwässer aus häuslichen Quellen und Regenwasser).</t>
  </si>
  <si>
    <t>Total amount</t>
  </si>
  <si>
    <t>Bendras kiekis</t>
  </si>
  <si>
    <t>Kogusumma</t>
  </si>
  <si>
    <t>Sumarycznie:</t>
  </si>
  <si>
    <t>Kokonaismäärä</t>
  </si>
  <si>
    <t>Kopējā summa</t>
  </si>
  <si>
    <t>Gesamtbetrag</t>
  </si>
  <si>
    <t>Table 5 Classification of wastewaters</t>
  </si>
  <si>
    <t>5 lentelė. Nuotekų klasifikavimas</t>
  </si>
  <si>
    <t>Tabel 5 Reovee liigitus</t>
  </si>
  <si>
    <t>Tabela 5 Klasyfikacja ścieków</t>
  </si>
  <si>
    <t>5. tabula Notekūdeņu klasifikācija</t>
  </si>
  <si>
    <t>Tabelle 5 Kategorisierung von Abwässern</t>
  </si>
  <si>
    <t>step6</t>
  </si>
  <si>
    <t>STEP 6</t>
  </si>
  <si>
    <t>6 ŽINGSNIS</t>
  </si>
  <si>
    <t>SAMM 6</t>
  </si>
  <si>
    <t>KROK 6</t>
  </si>
  <si>
    <t>VAIHE 6</t>
  </si>
  <si>
    <t>6. KĀRTA</t>
  </si>
  <si>
    <t>SCHRITT 6</t>
  </si>
  <si>
    <t>Wastewater treatment plant sludge</t>
  </si>
  <si>
    <t>Nuotekų valymo įrenginių dumblas</t>
  </si>
  <si>
    <t>Reoveesete</t>
  </si>
  <si>
    <t>Osad z oczyszczalni ścieków</t>
  </si>
  <si>
    <t>Jätevedenpuhdistamon liete</t>
  </si>
  <si>
    <t>Notekūdeņu attīrīšanas iekārtu dūņas</t>
  </si>
  <si>
    <t>Schlamm aus der Kläranlage</t>
  </si>
  <si>
    <t>Wastewater treatment plant sludge may accumulate PFAS. Is sludge from municipal wastewater treatment plants or its compost used for green infrastructure (parks, new green areas)?</t>
  </si>
  <si>
    <t>Nuotekų valymo įrenginių dumble gali kauptis PFAS. Ar komunalinių nuotekų valymo įrenginių dumblas arba jo kompostas naudojamas žaliojoje infrastruktūroje (parkuose, naujose žaliosiose zonose)?</t>
  </si>
  <si>
    <t>Reoveesete võib akumuleerida PFASe. Kas olmereoveepuhastist pärit setet või selle komposti kasutatakse rohelise infrastruktuuri (pargid, uued haljasalad) rajamiseks?</t>
  </si>
  <si>
    <t>Osady z oczyszczalni ścieków mogą gromadzić PFAS. Istotnym jest zatem ustalenie, czy osady ściekowe są wykorzystywane do nawożenia, utrzymania bądź tworzenia terenów zielonych takich jak: parki, ogrody publiczne, lasy, łąki, pasy zieleni wzdłuż dróg, dziedzińce wewnętrzne budynków itp.</t>
  </si>
  <si>
    <t>Jätevedenpuhdistamon lietteeseen voi kertyä PFAS-yhdisteitä. Käytetäänkö kunnallisten jätevedenpuhdistamoiden lietettä tai sen kompostia viherrakentamisessa (puistot, uudet viheralueet)?</t>
  </si>
  <si>
    <t>Notekūdeņu attīrīšanas iekārtu dūņas var uzkrāt PFAS. Vai komunālo notekūdeņu attīrīšanas iekārtu dūņas vai to kompostu izmanto zaļajā infrastruktūrā (parkos, jaunās zaļajās zonās)?
Lūdzu aizpildiet 6. tabulu (zemāk).</t>
  </si>
  <si>
    <t xml:space="preserve">In Klärschlamm kann PFAS angereichert werden. Wird Klärschlamm aus kommunalen Kläranlagen oder dessen Kompost für grüne Infrastrukturen (Parks, neue Grünflächen) verwendet?
</t>
  </si>
  <si>
    <t>No</t>
  </si>
  <si>
    <t>Ne</t>
  </si>
  <si>
    <t>Ei</t>
  </si>
  <si>
    <t>Nie</t>
  </si>
  <si>
    <t>Nē</t>
  </si>
  <si>
    <t>Nein</t>
  </si>
  <si>
    <t>Table 6 Wastewater treatment plant sludge</t>
  </si>
  <si>
    <t>6 lentelė. Nuotekų valymo įrenginių dumblas</t>
  </si>
  <si>
    <t>Tabel 6 Reoveesete</t>
  </si>
  <si>
    <t>Tabela 6 Wykorzystanie osadów ściekowych do zagospodarowania terenów zielonych</t>
  </si>
  <si>
    <t>Taulukko 6 Jätevedenpuhdistamon liete</t>
  </si>
  <si>
    <t>6. tabula Notekūdeņu attīrīšanas iekārtu dūņas</t>
  </si>
  <si>
    <t>Tabelle 6 Schlamm aus der Kläranlage</t>
  </si>
  <si>
    <t>Wastewater treatment plant sludge may accumulate PFAS. If wastewater treatment plants sludge or its compost used for green infrastructure (parks, new green areas) it is important to assess sludge for concentrations of PFAS. After the assessment it will be clear if wastewater treatment plant sludge is safe for the purpose.</t>
  </si>
  <si>
    <t xml:space="preserve">Nuotekų valymo įrenginių dumble gali kauptis PFAS. Jei nuotekų valymo įrenginių dumblas arba jo kompostas naudojamas žaliajai infrastruktūrai (parkams, naujoms žaliosioms zonoms), svarbu įvertinti PFAS koncentraciją dumble. Atlikus vertinimą bus aišku, ar nuotekų valymo įrenginių dumblas yra saugus naudoti pagal paskirtį. </t>
  </si>
  <si>
    <t>Reoveesete võib akumuleerida PFASe. Kui reoveepuhastist pärit setet või selle komposti kasutatakse rohelise infrastruktuuri (pargid, uued haljasalad) rajamiseks, on oluline hinnata setet PFASide sisalduse suhtes. Pärast hindamist selgub, kas reoveesete on selleks otstarbeks ohutu.</t>
  </si>
  <si>
    <t>Osady z oczyszczalni ścieków mogą gromadzić PFAS. Jeśli więc osady ściekowe są wykorzystywane do nawożenia, utrzymania bądź tworzenia terenów zielonych, ważne jest, aby ustalić stężenie PFAS w osadach. Po przeprowadzeniu takich analiz będzie wiadomo, czy mogą być one bezpiecznie wykorzystywane do ww. celów czy nie.</t>
  </si>
  <si>
    <t xml:space="preserve">Jätevedenpuhdistamon lietteeseen voi kertyä PFAS-yhdisteitä. Jos jätevedenpuhdistamoiden lietettä tai sen kompostia käytetään viherrakentamisessa (puistot, uudet viheralueet), on tärkeää selvittää  lietteen PFAS-pitoisuudet. Tulosten perusteella voidaan arvioida, onko jätevedenpuhdistamoliete turvallista kyseiseen tarkoitukseen. </t>
  </si>
  <si>
    <t xml:space="preserve">Notekūdeņu attīrīšanas iekārtu dūņas var uzkrāt PFAS. Ja notekūdeņu attīrīšanas iekārtu dūņas vai to kompostu izmanto zaļajā infrastruktūrā (parkos, jaunās zaļajās zonās), ir svarīgi novērtēt, vai dūņās ir PFAS piesārņojums. Pēc analīžu rezultātiem būs skaidrs, vai notekūdeņu attīrīšanas iekārtu dūņas ir drošas šim nolūkam. </t>
  </si>
  <si>
    <t>Wenn Klärschlamm oder dessen Kompost für grüne Infrastrukturen (Parks, neue Grünflächen) verwendet wird, ist es wichtig, den Schlamm auf PFAS-Konzentrationen zu untersuchen. Nach der Bewertung wird klar sein, ob der Klärschlamm für diesen Zweck sicher ist.</t>
  </si>
  <si>
    <t>step7</t>
  </si>
  <si>
    <t>STEP 7</t>
  </si>
  <si>
    <t>7 ŽINGSNIS</t>
  </si>
  <si>
    <t>SAMM 7</t>
  </si>
  <si>
    <t>KROK 7</t>
  </si>
  <si>
    <t>VAIHE 7</t>
  </si>
  <si>
    <t>7. KĀRTA</t>
  </si>
  <si>
    <t>SCHRITT 7</t>
  </si>
  <si>
    <t>Individual drinking water wells</t>
  </si>
  <si>
    <t>Individualūs geriamojo vandens gręžiniai (šuliniai)</t>
  </si>
  <si>
    <t>Üksikud joogiveekaevud</t>
  </si>
  <si>
    <t>Indywidualne studnie wody pitnej</t>
  </si>
  <si>
    <t>Yksityiset juomavesikaivot</t>
  </si>
  <si>
    <t>Individuālās dzeramā ūdens akas</t>
  </si>
  <si>
    <t>Eigenwasserversorgungsanlagen</t>
  </si>
  <si>
    <t>Leevendusstrateegiad:</t>
  </si>
  <si>
    <t>Lieventämisstrategiat:</t>
  </si>
  <si>
    <t>Samazināšanas stratēģijas:</t>
  </si>
  <si>
    <t>Minderungsstrategien:</t>
  </si>
  <si>
    <t>Pagal galiojančius ES teisės aktus šaltiniai, vidutiniškai tiekiantys nuo 10 m3 iki 100 m3 per dieną (arba aptarnaujantys nuo 50 iki 500 žmonių), neprivalo atlikti rizikos vertinimo. Savivaldybė nėra atsakinga už individualius gręžinius (šulinius). Tačiau individualūs gręžiniai (šuliniai) kelia didesnę užteršto (įskaitant ir PFAS) vandens gavimo riziką. Geriamasis vanduo paprastai yra valomas, o vandenvietės yra saugomose teritorijose, ko negalima pasakyti apie individualius gręžinius (šulinius). Siekdami apsaugoti piliečius, informuokite valdžios institucijas apie PFAS užterštumo riziką. Jei gręžiniai (šuliniai) yra galimai užterštoje teritorijoje, siūlome kreiptis į atsakingą nacionalinę instituciją ir patarti jai atlikti PFAS tyrimus.</t>
  </si>
  <si>
    <t xml:space="preserve">Vastavalt kehtivatele ELi õigusaktidele ei ole allikad, mis tarnivad päevas 10-100 m3 vett (keskmiselt või teenindavad 50-500 inimest), kohustatud teostama riskianalüüsi. Üksikud puurkaevud ei kuulu omavalitsuse vastutusalasse. Siiski on üksikute kaevude puhul suurem oht saada reostunud (sealhulgas PFASidega) vett. Joogivesi on tavaliselt puhastatud ja kaevud asuvad kaitsealadel, mis ei kehti üksikute kaevude puhul. Kodanike kaitsmiseks teavitage ametkonda PFAS-reostuse riskidest. Kui kaevud asuvad potentsiaalselt reostunud territooriumil, soovitame võtta ühendust vastutava ametiasutusega ja soovitada neil teha PFAS-analüüsid.  </t>
  </si>
  <si>
    <t>Zgodnie z przepisami UE, przedsiębiorstwa dostarczające średnio od 10 m3 do 100 m3 wody dziennie lub obsługujące od 50 do 500 osób mogą być zwolnione z obowiązku przeprowadzania oceny ryzyka oraz, że indywidualne studnie nie podlegają odpowiedzialności gminy. Niemniej jednak, studnie te są bardziej narażone na skażenie (w tym PFAS) pobieranej z nich wody. Woda pitna jest zazwyczaj uzdatniana, a miejskie ujęcia wody znajdują się na obszarach chronionych, co nie ma miejsca w przypadku studni indywidualnych. Aby chronić obywateli, należy poinformować władze lokalne o ryzyku skażenia PFAS. Jeśli studnie znajdują się na potencjalnie zanieczyszczonym obszarze, sugerujemy skontaktowanie się z odpowiedzialnym organem krajowym i doradzenie mu przeprowadzenia analiz pod kątem zawartości PFAS.</t>
  </si>
  <si>
    <t xml:space="preserve">Nykyisen EU:n lainsäädännön mukaan lähteet, jotka toimittavat päivittäin 10-100 m 33 (keskimäärin tai jotka palvelevat 50-500 ihmistä), eivät ole velvollisia suorittamaan riskiarviointia. Yksittäiset kaivot eivät ole kunnan vastuulla. Yksityisillä kaivoilla voi olla suurempi riski saastua PFAS-yhdisteistä. Kunnan juomavesi yleensä käsitellään ja vedenottamot sijaitsevat suojatuilla alueilla, mikä ei usein päde yksityisiin kaivoihin. Suojellaksesi asukkaita, ilmoita viranomaiselle PFAS-saastumisen riskeistä. Jos kaivoja sijaitsee mahdollisesti pilaantuneella alueella, suosittelemme ottamaan yhteyttä asiasta vastaavaan kansalliseen viranomaiseen ja kehottamaan tekemään PFAS-analyysejä kaivovesille. </t>
  </si>
  <si>
    <t xml:space="preserve">Saskaņā ar spēkā esošajiem ES tiesību aktiem avotiem, kas piegādā no 10 m3 līdz 100 m3 dienā (vidēji vai apkalpo no 50 līdz 500 cilvēkiem), nav jāveic riska novērtējums. Atsevišķi urbumi nav pašvaldības atbildībā. Tomēr individuālie urbumi ir pakļauti lielākam riskam saņemt piesārņotu (tostarp ar PFAS) ūdeni. Krāna ūdens parasti tiek attīrīts, un ūdensgūtnes atrodas aizsargājamās teritorijās. Individuāliem urbumiem tas neattiecas. Lai aizsargātu iedzīvotājus, informējiet atbildīgo iestādi par PFAS piesārņojuma riskiem. Ja akas atrodas potenciāli piesārņotā teritorijā, iesakām sazināties ar atbildīgo valsts iestādi un ieteikt tai veikt PFAS analīzes. </t>
  </si>
  <si>
    <t>Eigenwasserversorgungsanlagen fallen nicht in die Zuständigkeit der Gemeinde. Sie sind jedoch einem höheren Risiko ausgesetzt, kontaminiertes Wasser (einschließlich PFAS) zu erhalten, da für die umliegenden Flächen der Entnahmestelle nicht die Standards der offiziellen Trinkwassergewinnung gelten. Zum Schutz der Bürger*innen sollten Sie die Behörde über die Risiken einer PFAS-Kontamination  informiert werden. Wenn sich die Eigenwasserversorgungsnalagen in einem potenziell verunreinigten Gebiet befinden, empfehlen wir, sich an die zuständige nationale Behörde zu wenden und sie aufzufordern, PFAS-Analysen durchzuführen.</t>
  </si>
  <si>
    <t>According to provided information you have low risks of PFAS contamination for inhabitants from usage individual wells.</t>
  </si>
  <si>
    <t>Remiantis pateikta informacija, PFAS taršos rizika gyventojams, naudojantiems individualius gręžinius (šulinius), yra nedidelė.</t>
  </si>
  <si>
    <t xml:space="preserve">Vastavalt esitatud teabele on teil üksikute kaevude kasutamisest PFASidega reostuse oht elanikele madal. </t>
  </si>
  <si>
    <t xml:space="preserve">Annettujen tietojen perusteella yksityiskäytössä olevien kaivojen PFAS-saastumisen riski on vähäinen. </t>
  </si>
  <si>
    <t>Saskaņā ar sniegto informāciju PFAS piesārņojuma risks, kas saistīts ar ūdens lietošanu no individuālām akām/urbumiem, ir zems.</t>
  </si>
  <si>
    <t xml:space="preserve">Nach den vorliegenden Informationen ist das Risiko einer PFAS-Kontamination für die Einwohner durch die Nutzung von Eigenwasserversorgungsanlagen gering. </t>
  </si>
  <si>
    <t>step8</t>
  </si>
  <si>
    <t>STEP 8</t>
  </si>
  <si>
    <t>8 ŽINGSNIS</t>
  </si>
  <si>
    <t>SAMM 8</t>
  </si>
  <si>
    <t>KROK 8</t>
  </si>
  <si>
    <t>VAIHE 8</t>
  </si>
  <si>
    <t>8. KĀRTA</t>
  </si>
  <si>
    <t>SCHRITT 8</t>
  </si>
  <si>
    <t>Voluntary firefighting brigades</t>
  </si>
  <si>
    <t>Savanoriškos ugniagesių komandos</t>
  </si>
  <si>
    <t>Vabatahtlikud tuletõrjebrigaadid</t>
  </si>
  <si>
    <t>Ochotnicze straże pożarne</t>
  </si>
  <si>
    <t>Vapaapalokunnat</t>
  </si>
  <si>
    <t>Brīvprātīgo ugunsdzēsēju brigādes</t>
  </si>
  <si>
    <t>Freiwillige Feuerwehren</t>
  </si>
  <si>
    <t xml:space="preserve">Firefighting foams may contain PFAS. It is important to track all possible PFAS sources. Thus, please answer if voluntary firefighting brigades operate in your city/municipality. </t>
  </si>
  <si>
    <t>Gaisro gesinimo putose gali būti PFAS. Svarbu stebėti visus galimus PFAS šaltinius. Todėl atsakykite, ar jūsų mieste (savivaldybėje) veikia savanoriškos ugniagesių komandos.</t>
  </si>
  <si>
    <t>Tuletõrjevahud võivad sisaldada PFASe. Oluline on jälgida kõiki võimalikke PFASide allikaid. Seega vastake palun, kas teie linnas/omavalitsuses töötavad vabatahtlikud tuletõrjebrigaadid.</t>
  </si>
  <si>
    <t>Piany w gaśnicach pianowych mogą zawierać PFAS. Mając świadomość, jak ważnym jest, aby śledzić wszystkie możliwe źródła tych substancji, prosimy o odpowiedź, czy w Twoim mieście/gminie działają ochotnicze straże pożarne.</t>
  </si>
  <si>
    <t xml:space="preserve">Sammutusvaahdot voivat sisältää PFAS-yhdisteitä. On tärkeää seurata kaikkia mahdollisia PFAS-lähteitä. Merkitse, toimiiko kunnassanne vapaapalokuntia. </t>
  </si>
  <si>
    <t>Ugunsdzēsības putas var saturēt PFAS. Ir svarīgi izsekot visus iespējamos PFAS avotus. Tāpēc, lūdzu, atbildiet, vai jūsu pilsētā/pašvaldībā darbojas brīvprātīgās ugunsdzēsēju brigādes. 
/Riska novērtētājs vienkārši ieliek X attiecīgajā slejā/</t>
  </si>
  <si>
    <t xml:space="preserve">Feuerlöschschäume können PFAS enthalten. Es ist wichtig, alle potenziellen PFAS-Quellen zu erfassen. Bitte antworten Sie daher, ob in Ihrer Stadt/Gemeinde freiwillige Feuerwehren tätig sind. 
</t>
  </si>
  <si>
    <t>Table 8 Voluntary firefighting brigades</t>
  </si>
  <si>
    <t>8 lentelė. Savanoriškos ugniagesių komandos</t>
  </si>
  <si>
    <t>Tabel 8 Vabatahtlikud tuletõrjebrigaadid</t>
  </si>
  <si>
    <t>Tabela 8 Ochotnicze straże pożarne</t>
  </si>
  <si>
    <t>Taulukko 8 Vapaapalokunnat</t>
  </si>
  <si>
    <t>8. tabula Brīvprātīgo ugunsdzēsēju brigādes</t>
  </si>
  <si>
    <t>Table 8 Freiwillige Feuerwehren</t>
  </si>
  <si>
    <t xml:space="preserve">Common firefighting foams contain PFAS. If voluntary firefighting brigades operate in your municipality: 
•	Inform voluntary firefighting brigades about health and environmental risks PFAS pose.  Organizations that use PFAS-containing foams should assess if fire suppression foam can be replaced with a fluorine-free alternatives.
•	Old containers used for fluorinated foams should be properly cleaned before using them with new foams.  </t>
  </si>
  <si>
    <t>Įprastose gaisro gesinimo putose yra PFAS. Jei jūsų savivaldybėje veikia savanoriškos ugniagesių komandos:
•	Informuokite savanoriškas ugniagesių komandas apie PFAS keliamą pavojų sveikatai ir aplinkai. Organizacijos, kurios naudoja PFAS turinčias putas, turėtų įvertinti, ar gaisro gesinimo putas galima pakeisti alternatyviomis, kuriose nėra fluoro.
•	Senas fluoro turinčių putų talpyklas reikėtų tinkamai išvalyti prieš naudojant jas su naujomis putomis.</t>
  </si>
  <si>
    <t xml:space="preserve">Tavalised tuletõrjevahud sisaldavad PFASe. Kui teie omavalitsuses töötavad vabatahtlikud tuletõrjebrigaadid:
•	Teavitage vabatahtlikke tuletõrjebrigaade PFASide poolt põhjustatavatest tervise- ja keskkonnariskidest.  Organisatsioonid, kes kasutavad PFASe sisaldavaid vahte, peaksid hindama, kas tuletõrjevahu saab asendada fluorivaba alternatiiviga.
•	Vanad fluoritud vahtude jaoks kasutatud mahutid tuleb korralikult puhastada enne uute vahtudega kasutamist.  </t>
  </si>
  <si>
    <t>Powszechnie stosowane piany gaśnicze zawierają PFAS. Jeśli w Twojej gminie działają ochotnicze straże pożarne należy:
•	Poinformować ochotnicze straże pożarne o zagrożeniach dla zdrowia i środowiska, jakie stwarzają związki PFAS. Organizacje, które używają gaśnic pianowych zawierających PFAS, powinny ocenić, czy środek gaśniczy można zastąpić środkiem alternatywnym niezawierającym fluoru.
•	Stare, zużyte gaśnice pianowe należy odpowiednio wyczyścić przed ich ponownym napełnieniem środkiem gaśniczym.</t>
  </si>
  <si>
    <t xml:space="preserve">Kalvosammutusvaahdot sisältävät yleisesti PFAS-yhdisteitä. Jos kunnassasi toimii vapaapalokuntia: 
•	Vapaapalokunnille on tiedotettava PFAS-yhdisteiden aiheuttamista terveys- ja ympäristöriskeistä.  Organisaatioiden, jotka käyttävät PFAS-yhdisteitä sisältäviä sammutusvaahtoja, olisi arvioitava, voidaanko sammutusvaahto korvata fluorittomilla vaihtoehdoilla.
•	Vanhat fluorattujen vaahtojen säiliöt on puhdistettava kunnolla ennen niiden käyttämistä uusien vaahtojen kanssa.  </t>
  </si>
  <si>
    <t xml:space="preserve">Ugunsdzēsības putas satur PFAS. Ja jūsu pašvaldībā darbojas brīvprātīgo ugunsdzēsēju brigādes: 
•	Informēt brīvprātīgo ugunsdzēsēju brigādes par PFAS radīto risku veselībai un videi.  Organizācijām, kas izmanto PFAS saturošas putas, jāizvērtē, vai ugunsdzēsības putas var aizstāt ar alternatīvām, kas nesatur fluoru.
•	Vecās tvertnes, kas izmantotas fluorētām putām, pirms lietošanas ar jaunām putām ir pienācīgi jāiztīra. </t>
  </si>
  <si>
    <t xml:space="preserve">Gängige Feuerlöschschäume enthalten PFAS. Wenn es in Ihrer Gemeinde freiwillige Feuerwehren gibt: 
•	Informieren Sie die freiwilligen Feuerwehren über die Gesundheits- und Umweltrisiken, die PFAS darstellen.  Organisationen, die PFAS-haltige Schäume verwenden, sollten prüfen, ob der Löschschaum durch eine fluorfreie Alternative ersetzt werden kann.
•	Alte Behälter, die für fluorhaltige Schäume verwendet werden, sollten vor der Verwendung mit neuen Schäumen ordnungsgemäß gereinigt werden.  </t>
  </si>
  <si>
    <t>references</t>
  </si>
  <si>
    <t>References</t>
  </si>
  <si>
    <t>ŠALTINIAI</t>
  </si>
  <si>
    <t>KASUTATUD ALLIKAD</t>
  </si>
  <si>
    <t>ODNIESIENIA</t>
  </si>
  <si>
    <t>VIITTEET</t>
  </si>
  <si>
    <t>ATSAUCES</t>
  </si>
  <si>
    <t>REFERENZEN</t>
  </si>
  <si>
    <t xml:space="preserve">[1].	WFD Directive 2000/60/EC of the European Parliament and of the Council of 23 October 2000 establishing a framework for Community action in the field of water policy (2000 m. spalio 23 d. Europos Parlamento ir Tarybos direktyva 2000/60/EB, nustatanti Bendrijos veiksmų vandens politikos srityje pagrindus) https://eur-lex.europa.eu/eli/dir/2000/60/oj 
[2].	DWD Directive (EU) 2020/2184 of the European Parliament and of the Council of 16 December 2020 on the quality of water intended for human consumption (recast) (Text with EEA relevance) (2020 m. gruodžio 16 d. Europos Parlamento ir Tarybos direktyva (ES) 2020/2184 dėl žmonėms vartoti skirto vandens kokybės (nauja redakcija) (Tekstas svarbus EEE)) https://eur-lex.europa.eu/eli/dir/2020/2184/oj 
[3].	Regulation (EC) No 1907/2006 of the European Parliament and of the Council of 18 December 2006 concerning the Registration, Evaluation, Authorisation and Restriction of Chemicals (REACH), establishing a European Chemicals Agency, amending Directive 1999/45/EC and repealing Council Regulation (EEC) No 793/93 and Commission Regulation (EC) No 1488/94 as well as Council Directive 76/769/EEC and Commission Directives 91/155/EEC, 93/67/EEC, 93/105/EC and 2000/21/EC (Text with EEA relevance)Text with EEA relevance (2006 m. gruodžio 18 d. Europos Parlamento ir Tarybos reglamentas (EB) Nr. 1907/2006 dėl cheminių medžiagų registracijos, įvertinimo, autorizacijos ir apribojimų (REACH), įsteigiantis Europos cheminių medžiagų agentūrą, iš dalies keičiantis Direktyvą 1999/45/EB bei panaikinantis Tarybos reglamentą (EEB) Nr. 793/93, Komisijos reglamentą (EB) Nr. 1488/94, Tarybos direktyvą 76/769/EEB ir Komisijos direktyvas 91/155/EEB, 93/67/EEB, 93/105/EB bei 2000/21/EB (Tekstas svarbus EEE)Tekstas svarbus EEE) https://eur-lex.europa.eu/legal-content/EN/TXT/?uri=CELEX:02006R1907-20221217 
[4].	Proposal for a Directive of the European Parliament and of the Council amending Directive 2000/60/EC establishing a framework for Community action in the field of water policy, Directive 2006/118/EC on the protection of groundwater against pollution and deterioration and Directive 2008/105/EC on environmental quality standards in the field of water policy (Pasiūlymas dėl Europos Parlamento ir Tarybos direktyvos, iš dalies keičiančios Direktyvą 2000/60/EB, nustatančią Bendrijos veiksmų vandens politikos srityje pagrindus, Direktyvą 2006/118/EB dėl požeminio vandens apsaugos nuo taršos ir blogėjimo ir Direktyvą 2008/105/EB dėl aplinkos kokybės standartų vandens politikos srityje) https://environment.ec.europa.eu/document/download/5aa45d99-811a-4e45-b89a-c10e30745fc1_en?filename=Annexes%20to%20the%20proposal_0.pdf 
[5].	Directive 2013/39/EU of the European Parliament and of the Council of 12 August 2013 amending Directives 2000/60/EC and 2008/105/EC as regards priority substances in the field of water policy (Text with EEA relevance) (2013 m. rugpjūčio 12 d. Europos Parlamento ir Tarybos direktyva 2013/39/ES, kuria iš dalies keičiamos direktyvų 2000/60/EB ir 2008/105/EB nuostatos dėl prioritetinių medžiagų vandens politikos srityje (Tekstas svarbus EEE)) https://eur-lex.europa.eu/LexUriServ/LexUriServ.do?uri=OJ:L:2013:226:0001:0017:en:PDF 
[6].	Commission Notice C/2024/4910 Technical guidelines regarding methods of analysis for monitoring of per- and polyfluoroalkyl substances (PFAS) in water intended for human consumption) (Komisijos pranešimas C/2024/4910 Techninės gairės dėl analizės metodų, skirtų per- ir polifluoralkilinių medžiagų (PFAS) stebėsenai žmonėms vartoti skirtame vandenyje)) https://eur-lex.europa.eu/legal-content/EN/TXT/PDF/?uri=OJ:C_202404910 
[7].	UBA. 2022. “Guidelines for PFAS assessment Recommendations for the uniform nationwide assessment of soil and water contamination and for the disposal of soil material containing PFAS (Rekomendacijos dėl PFAS vertinimo“ Rekomendacijos dėl vienodo dirvožemio ir vandens užterštumo vertinimo visoje šalyje ir dirvožemio medžiagų, kuriose yra PFAS, šalinimo).” 9 UBA. 2022. 
[8].	Glüge, J., M. Scheringer, IT. Cousins, JC. DeWitt, G. Goldenman, D. Herzke, R. Lohmann, CA. Ng, X. Trier, and Z. Wang. 2020. “An Overview of the Uses of Per-and Polyfluoroalkyl Substances (PFAS) (Per- ir polifluoralkilinių medžiagų (PFAS) naudojimo apžvalga).” Environ Sci Process Impacts 2345–73. 
[9].	Glüge, J., R. London, I. Cousins, J. DeWitt, G. Goldenman, D. Herzke, R. Lohmann, et al. 2022. “Information Requirements under the Essential-Use Concept: PFASCase Studies (Informaciniai reikalavimai pagal būtinojo naudojimo koncepciją: PFAS atvejų tyrimai).” Environmental Science and Technology 6232-6242. 
[10].	Le Monde, (France), (Germany) NDR, (Germany) WDR, (Germany) Süddeutsche Zeitung, (Italy) RADAR Magazine, (Italy) Le Scienze, (Netherlands) The Investigative Desk, et al. n.d. Foreverpollution.eu. https://foreverpollution.eu/.
[11].	SWD (2020) 249 final COMMISSION STAFF WORKING DOCUMENT Poly- and perfluoroalkyl substances (PFAS) Accompanying the document COMMUNICATION FROM THE COMMISSION TO THE EUROPEAN PARLIAMENT, THE COUNCIL, THE EUROPEAN ECONOMIC AND SOCIAL COMMITTEE AND THE COMMITTEE OF THE REGIONS Chemicals Strategy for Sustainability Towards a Toxic-Free Environment (SWD (2020) 249 galutinis KOMISIJOS TARNYBOS DARBO DOKUMENTAS Poli- ir perfluoroalkilinės medžiagos (PFAS) Pridedamas prie dokumento KOMISIJOS KOMUNIKATAS EUROPOS PARLAMENTUI, TARYBAI, EUROPOS EKONOMIKOS IR SOCIALINIŲ REIKALŲ KOMITETUI IR REGIONŲ KOMITETUI. Tvarumo strategija dėl cheminių medžiagų siekiant aplinkos be toksinių medžiagų). https://eur-lex.europa.eu/legal-content/EN/TXT/?uri=CELEX%3A52020SC0249 
[12].	Cousins, IT. 2015. “Per- and polyfluoroalkyl substances in materials, humans and the environment (Per- ir polifluoralkiliniai junginiai medžiagose, žmonėse ir aplinkoje).” Chemosphere (129): 1-3. doi: https://doi.org/10.1016/j.chemosphere.2014.08.036 </t>
  </si>
  <si>
    <t>[1].	RDW Dyrektywa 2000/60/WE Parlamentu Europejskiego i Rady z dnia 23 października 2000 r. ustanawiająca ramy wspólnotowego działania w dziedzinie polityki wodnej https://eur-lex.europa.eu/legal-content/PL/TXT/PDF/?uri=CELEX:32000L0060
[2].	DWD Dyrektywa Parlamentu Europejskiego i Rady (UE) 2020/2184 z dnia 16 grudnia 2020 r. w sprawie jakości wody przeznaczonej do spożycia przez ludzi (wersja przekształcona) (Tekst mający znaczenie dla EOG) https://eur-lex.europa.eu/legal-content/PL/TXT/PDF/?uri=CELEX:32020L2184 
[3].	Rozporządzenie (WE) nr 1907/2006 Parlamentu Europejskiego i Rady z dnia 18 grudnia 2006 r. w sprawie rejestracji, oceny, udzielania zezwoleń i stosowanych ograniczeń w zakresie chemikaliów (REACH) i utworzenia Europejskiej Agencji Chemikaliów, zmieniające dyrektywę 1999/45/WE oraz uchylające rozporządzenie Rady (EWG) nr 793/93 i rozporządzenie Komisji (WE) nr 1488/94, jak również dyrektywę Rady 76/769/EWG i dyrektywy Komisji 91/155/EWG, 93/67/EWG, 93/105/WE i 2000/21/WE (Tekst mający znaczenie dla EOG) https://eur-lex.europa.eu/legal-content/PL/TXT/PDF/?uri=CELEX:02006R1907-20221217 
[4].	Wniosek w sprawie dyrektywy Parlamentu Europejskiego i Rady zmieniającej dyrektywę 2000/60/WE ustanawiającą ramy wspólnotowego działania w dziedzinie polityki wodnej, dyrektywę 2006/118/WE w sprawie ochrony wód podziemnych przed zanieczyszczeniem i pogorszeniem ich stanu oraz dyrektywę 2008/105/WE w sprawie środowiskowych norm jakości w dziedzinie polityki wodnej https://eur-lex.europa.eu/resource.html?uri=cellar:d0c11ba6-55f8-11ed-92ed-01aa75ed71a1.0005.02/DOC_2&amp;format=PDF 
[5].	Dyrektywa Parlamentu Europejskiego i Rady 2013/39/UE z dnia 12 sierpnia 2013 r. zmieniająca dyrektywy 2000/60/WE i 2008/105/WE w zakresie do substancji priorytetowych w dziedzinie polityki wodnej (Tekst mający znaczenie dla EOG) https://eur-lex.europa.eu/legal-content/PL/TXT/PDF/?uri=CELEX:32013L0039 
[6].	Zawiadomienie Komisji C/2024/4910 Wytyczne techniczne dotyczące metod analizy do celów monitorowania substancji per- i polifluoroalkilowych (PFAS) w wodzie przeznaczonej do spożycia przez ludzi) https://eur-lex.europa.eu/legal-content/PL/TXT/PDF/?uri=OJ:C_202404910 
[7].	UBA. 2022. „Guidelines for PFAS assessment. Recommendations for the uniform nationwide assessment of soil and water contamination and for the disposal of soil material containing PFAS (Wytyczne dotyczące oceny PFAS. Zalecenia dotyczące jednolitej ogólnokrajowej oceny zanieczyszczenia gleby i wody oraz usuwania materiału glebowego zawierającego PFAS)”.
[8].	Glüge, J., M. Scheringer, IT. Cousins, JC. DeWitt, G. Goldenman, D. Herzke, R. Lohmann, CA. Ng, X. Trier i Z. Wang. 2020. “An Overview of the Uses of Per-and Polyfluoroalkyl Substances (PFAS). (Przegląd możliwego zastosowania substancji per- i polifluoroalkilowych (PFAS))” Environ Sci Process Impacts 2345-73.
[9].	Glüge, J., R. London, I. Cousins, J. DeWitt, G. Goldenman, D. Herzke, R. Lohmann, et al. 2022.  „Information Requirements under the Essential-Use Concept: PFAS Case Studies. (Wymogi informacyjne w ramach koncepcji podstawowego zastosowania: przypadek PFAS)". Environmental Science and Technology 6232-6242.
[10].	Le Monde, (Francja), (Niemcy) NDR, (Niemcy) WDR, (Niemcy) Süddeutsche Zeitung, (Włochy) RADAR Magazine, (Włochy) Le Scienze, (Holandia) The Investigative Desk, et al. n.d. Foreverpollution.eu. https://foreverpollution.eu/
[11].	SWD (2020) 249 final „COMMISSION STAFF WORKING DOCUMENT Poly- and perfluoroalkyl substances (PFAS) Accompanying the document COMMUNICATION FROM THE COMMISSION TO THE EUROPEAN PARLIAMENT, THE COUNCIL, THE EUROPEAN ECONOMIC AND SOCIAL COMMITTEE AND THE COMMITTEE OF THE REGIONS. Chemicals Strategy for Sustainability Towards a Toxic-Free Environment. (DOKUMENT ROBOCZY SŁUŻB KOMISJI Substancje poli- i perfluoroalkilowe (PFAS) Towarzyszący dokumentowi KOMUNIKAT KOMISJI DO PARLAMENTU EUROPEJSKIEGO, RADY, EUROPEJSKIEGO KOMITETU EKONOMICZNO-SPOŁECZNEGO I KOMITETU REGIONÓW. Strategia w zakresie chemikaliów na rzecz zrównoważonego rozwoju w kierunku środowiska wolnego od toksyn).” https://eur-lex.europa.eu/legal-content/EN/TXT/?uri=CELEX%3A52020SC0249
[12].	Cousins, IT. 2015. „Per- and polyfluoroalkyl substances in materials, humans and the environment (Substancje per- i polifluoroalkilowe w materiałach, ludziach i środowisku).” Chemosphere (129): 1-3. doi: https://doi.org/10.1016/j.chemosphere.2014.08.036</t>
  </si>
  <si>
    <t xml:space="preserve">[1].	Euroopan parlamentin ja neuvoston direktiivi 2000/60/EY, annettu 23 päivänä lokakuuta 2000, yhteisön vesipolitiikan puitteista https://eur-lex.europa.eu/eli/dir/2000/60/oj
[2].	Euroopan parlamentin ja neuvoston direktiivi (EU) 2020/2184, annettu 16 päivänä joulukuuta 2020, ihmisten käyttöön tarkoitetun veden laadusta (uudelleenlaadittu) (ETA:n kannalta merkityksellinen teksti) https://eur-lex.europa.eu/eli/dir/2020/2184/oj
[3].	Euroopan parlamentin ja neuvoston asetus (EY) N:o 1907/2006, annettu 18 päivänä joulukuuta 2006, kemikaalien rekisteröinnistä, arvioinnista, lupamenettelyistä ja rajoituksista (REACH), Euroopan kemikaaliviraston perustamisesta, direktiivin 1999/45/EY muuttamisesta sekä neuvoston asetuksen (ETY) N:o 793/93, komission asetuksen (EY) N:o 1488/94, neuvoston direktiivin 76/769/ETY ja komission direktiivien 91/155/ETY, 93/67/ETY, 93/105/EY ja 2000/21/EY kumoamisesta (ETA:n kannalta merkityksellinen teksti) http://data.europa.eu/eli/reg/2006/1907/2022-12-17 
[4].	Ehdotus Euroopan parlamentin ja neuvoston direktiiviksi yhteisön vesipolitiikan puitteista annetun direktiivin 2000/60/EY, pohjaveden suojelusta pilaantumiselta ja huononemiselta annetun direktiivin 2006/118/EY ja ympäristönlaatunormeista vesipolitiikan alalla annetun direktiivin 2008/105/EY muuttamisesta https://eur-lex.europa.eu/legal-content/FI/TXT/HTML/?uri=CELEX:52022PC0540 
[5].	Euroopan parlamentin ja neuvoston direktiivi 2013/39/EU, annettu 12 päivänä elokuuta 2013, direktiivien 2000/60/EY ja 2008/105/EY muuttamisesta vesipolitiikan alan prioriteettiaineiden osalta (ETA:n kannalta merkityksellinen teksti) http://data.europa.eu/eli/dir/2013/39/oj 
[6].	Komission tiedonanto C/2024/4910 Ihmisten käyttöön tarkoitetussa vedessä olevien per- ja polyfluorattujen alkyyliyhdisteiden (PFAS) seurannassa käytettäviä analyysimenetelmiä koskevat tekniset suuntaviivat https://eur-lex.europa.eu/eli/C/2024/4910/oj 
[7].	UBA. 2022. “Guidelines for PFAS assessment Recommendations for the uniform nationwide assessment of soil and water contamination and for the disposal of soil material containing PFAS.”
[8].	Glüge, J., M. Scheringer, IT. Cousins, JC. DeWitt, G. Goldenman, D. Herzke, R. Lohmann, CA. Ng, X. Trier, and Z. Wang. 2020. “An Overview of the Uses of Per-and Polyfluoroalkyl Substances (PFAS).” Environ Sci Process Impacts 2345–73.
[9].	Glüge, J., R. London, I. Cousins, J. DeWitt, G. Goldenman, D. Herzke, R. Lohmann, et al. 2022. “Information Requirements under the Essential-Use Concept: PFASCase Studies.” Environmental Science and Technology 6232-6242.
[10].	Le Monde, (France), (Germany) NDR, (Germany) WDR, (Germany) Süddeutsche Zeitung, (Italy) RADAR Magazine, (Italy) Le Scienze, (Netherlands) The Investigative Desk, et al. n.d. Foreverpollution.eu. https://foreverpollution.eu/.
[11].	SWD(2020) 249 final COMMISSION STAFF WORKING DOCUMENT Poly- and perfluoroalkyl substances (PFAS) Accompanying the document COMMUNICATION FROM THE COMMISSION TO THE EUROPEAN PARLIAMENT, THE COUNCIL, THE EUROPEAN ECONOMIC AND SOCIAL COMMITTEE AND THE COMMITTEE OF THE REGIONS. Chemicals Strategy for Sustainability Towards a Toxic-Free Environment  https://eur-lex.europa.eu/legal-content/EN/TXT/?uri=CELEX%3A52020SC0249
[12].	Cousins, IT. 2015. “Per- and polyfluoroalkyl substances in materials, humans and the environment.” Chemosphere (129): 1-3. doi: </t>
  </si>
  <si>
    <t>[1] ŪPD Eiropas Parlamenta un Padomes 2000. gada 23. oktobra Direktīva 2000/60/EK, ar ko izveido sistēmu Kopienas rīcībai ūdens resursu politikas jomā https://eur-lex.europa.eu/eli/dir/2000/60/oj.
[2] DWD Eiropas Parlamenta un Padomes 2020. gada 16. decembra Direktīva (ES) 2020/2184 par dzeramā ūdens kvalitāti (pārstrādāta redakcija) (Dokuments attiecas uz EEZ) https://eur-lex.europa.eu/eli/dir/2020/2184/oj
[3] Eiropas Parlamenta un Padomes 2006. gada 18. decembra Regula (EK) Nr. 1907/2006, kas attiecas uz ķimikāliju  reģistrēšanu, vērtēšanu, licencēšanu un ierobežošanu (REACH) un ar kuru izveido Eiropas Ķimikāliju aģentūru, groza Direktīvu 1999/45/EK un atceļ Padomes Regulu (EEK) Nr. 793/93 un Komisijas Regulu (EK) Nr. 1488/94, kā arī Padomes Direktīvu 76/769/EEK un Komisijas Direktīvas 91/155/EEK, 93/67/EEK, 93/105/EK un 2000/21/EK (Dokuments attiecas uz EEZ)Dokuments attiecas uz EEZ  https://eur-lex.europa.eu/legal-content/EN/TXT/?uri=CELEX:02006R1907-20221217
[4] Priekšlikums Eiropas Parlamenta un Padomes direktīvai, ar kuru groza Direktīvu 2000/60/EK, ar ko izveido sistēmu Kopienas rīcībai ūdens resursu politikas jomā, Direktīvu 2006/118/EK par gruntsūdeņu aizsardzību pret piesārņojumu un pasliktināšanos un Direktīvu 2008/105/EK par vides kvalitātes standartiem ūdens resursu politikas jomā https://environment.ec.europa.eu/document/download/5aa45d99-811a-4e45-b89a-c10e30745fc1_en?filename=Annexes%20to%20the%20proposal_0.pdf
[5] Eiropas Parlamenta un Padomes 2013. gada 12. augusta Direktīva 2013/39/ES, ar ko groza Direktīvas 2000/60/EK un 2008/105/EK attiecībā uz prioritārajām vielām ūdens resursu politikas jomā (Dokuments attiecas uz EEZ) https://eur-lex.europa.eu/LexUriServ/LexUriServ.do?uri=OJ:L:2013:226:0001:0017:en:PDF
[6] Komisijas paziņojums C/2024/4910 Tehniskās pamatnostādnes par analīzes metodēm per- un polifluoralkilvielu (PFAS) monitoringam ūdenī, kas paredzēts lietošanai pārtikā (https://eur-lex.europa.eu/legal-content/EN/TXT/PDF/?uri=OJ:C_202404910).
[7] UBA. 2022. "Vadlīnijas PFAS novērtēšanai" Ieteikumi vienotai augsnes un ūdens piesārņojuma novērtēšanai valsts mērogā un PFAS saturošu augsnes materiālu iznīcināšanai.
[8] Glüge, J., M. Scheringer, IT. Cousins, JC. DeWitt, G. Goldenman, D. Herzke, R. Lohmann, CA. Ng, X. Trier un Z. Wang. 2020. "Pārskats par per- un polifluoralkilvielu (PFAS) lietojumu". Environ Sci Process Impacts 2345-73.
[9] Glüge, J., R. London, I. Cousins, J. DeWitt, G. Goldenman, D. Herzke, R. Lohmann u. c. 2022. gadā. "Informācijas prasības saskaņā ar būtiskas lietošanas koncepciju: PFAS gadījumu izpēte." (PFASCase Studies. Environmental Science and Technology 6232-6242.
[10] Le Monde, (Francija), (Vācija) NDR, (Vācija) WDR, (Vācija) Süddeutsche Zeitung, (Itālija) RADAR Magazine, (Itālija) Le Scienze, (Nīderlande) The Investigative Desk u.c. n.d. Foreverpollution.eu. https://foreverpollution.eu/.
[11] SWD(2020) 249 galīgā redakcija KOMISIJAS DARBA DIENESTU DARBA DOKUMENTS Poli- un perfluoralkilvielas (PFAS) Pavaddokuments dokumentam KOMISIJAS PAZIŅOJUMS EIROPAS PARLAMENTAM, PADOMEI, EIROPAS Ekonomiskajai un sociālajai komitejai un REĢIONU KOMITEJAI. Ķimikāliju stratēģija ilgtspējībai ceļā uz vidi bez toksiskām vielām  https://eur-lex.europa.eu/legal-content/EN/TXT/?uri=CELEX%3A52020SC0249
[12] Cousins, IT. 2015. "Per- un polifluoralkilvielas materiālos, cilvēkos un vidē." Chemosphere (129): 1-3. doi: https://doi.org/10.1016/j.chemosphere.2014.08.036</t>
  </si>
  <si>
    <t>[13].	EFSA Panel on Contaminants in the Food Chain, Knutsen, HK., Alexander, J., Barregård, L., Bignami, M., Brüschweiler, B., Ceccatelli, S., Cottrill, B., Dinovi, M., Edler, L., Grasl-Kraupp, B., Hogstrand, C., Hoogenboom, LR., Nebbia, CS., Oswald, I. 2018. “Risk to human health related to the presence of perfluorooctane sulfonic acid and perfluorooctanoic acid in food.” EFSA Journal 16 (12). doi:10.2903/j.efsa.2018.5194.
[14].	Reinikainen, J., N. Perkola, L. Äystö, and J Sorvari. 2022. “The occurrence, distribution, and risks of PFAS at AFFF-impacted sites in Finland.” Science of the Total Environment 829.
[15].	Wang, Zhanyun, Andreas Buser, Ian Cousins, Silvia Demattio, Wiebke Drost, Olof Johansson, Koichi Ohno, et al. 2021. “A New OECD Definition for Per- and Polyfluoroalkyl Substances.” Environ. Sci. Technol. 55: 15575−15578.
[16].	Eurostat Glossary https://ec.europa.eu/eurostat/statistics-explained/index.php?title=Glossary:Water_abstraction</t>
  </si>
  <si>
    <t>[13].	EFSA Panel on Contaminants in the Food Chain, Knutsen, HK., Alexander, J., Barregård, L., Bignami, M., Brüschweiler, B., Ceccatelli, S., Cottrill, B., Dinovi, M., Edler, L., Grasl-Kraupp, B., Hogstrand, C., Hoogenboom, LR., Nebbia, CS., Oswald, I. 2018. “Risk to human health related to the presence of perfluorooctane sulfonic acid and perfluorooctanoic acid in food (Rizika žmonių sveikatai dėl perfluoroktano sulfonrūgšties ir perfluoroktano rūgšties maiste).” EFSA Journal 16 (12). (doi:10.2903/j.efsa.2018.5194. 
[14].	Reinikainen, J., N. Perkola, L. Äystö, and J Sorvari. 2022. “The occurrence, distribution, and risks of PFAS at AFFF-impacted sites in Finland.” Science of the Total Environment 829. („PFAS paplitimas, pasiskirstymas ir rizika AFFF paveiktose Suomijos vietose“.)
[15].	Wang, Zhanyun, Andreas Buser, Ian Cousins, Silvia Demattio, Wiebke Drost, Olof Johansson, Koichi Ohno, et al. 2021. “A New OECD Definition for Per- and Polyfluoroalkyl Substances (Nauja EBPO per- ir polifluoralkilinių medžiagų apibrėžtis).” Environ. Sci. Technol. 55: 15575−15578
[16].	Eurostat Glossary https://ec.europa.eu/eurostat/statistics-explained/index.php?title=Glossary:Water_abstraction</t>
  </si>
  <si>
    <t>[13.	EFSA Panel on Contaminants in the Food Chain, Knutsen, HK., Alexander, J., Barregård, L., Bignami, M., Brüschweiler, B., Ceccatelli, S., Cottrill, B., Dinovi, M., Edler, L., Grasl-Kraupp, B., Hogstrand, C., Hoogenboom, LR., Nebbia, CS., Oswald, I. 2018. “Risk to human health related to the presence of perfluorooctane sulfonic acid and perfluorooctanoic acid in food.” EFSA Journal 16 (12). doi:10.2903/j.efsa.2018.5194.
[14.	Reinikainen, J., N. Perkola, L. Äystö, and J Sorvari. 2022. “The occurrence, distribution, and risks of PFAS at AFFF-impacted sites in Finland.” Science of the Total Environment 829.
[15].	Wang, Zhanyun, Andreas Buser, Ian Cousins, Silvia Demattio, Wiebke Drost, Olof Johansson, Koichi Ohno, et al. 2021. “A New OECD Definition for Per- and Polyfluoroalkyl Substances.” Environ. Sci. Technol. 55: 15575−15578.
[16].	Eurostat Glossary https://ec.europa.eu/eurostat/statistics-explained/index.php?title=Glossary:Water_abstraction</t>
  </si>
  <si>
    <t>[13].	Panel EFSA ds. zanieczyszczeń w łańcuchu żywnościowym, Knutsen, HK., Alexander, J., Barregård, L., Bignami, M., Brüschweiler, B., Ceccatelli, S., Cottrill, B., Dinovi, M., Edler, L., Grasl-Kraupp, B., Hogstrand, C., Hoogenboom, LR., Nebbia, CS., Oswald, I. 2018. „Risk to human health related to the presence of perfluorooctane sulfonic acid and perfluorooctanoic acid in food (Ryzyko dla zdrowia ludzkiego związane z obecnością kwasu perfluorooktanosulfonowego i kwasu perfluorooktanowego w żywności).” EFSA Journal 16 (12). doi:10.2903/j.efsa.2018.5194.
[14].	Reinikainen, J., N. Perkola, L. Äystö i J Sorvari. 2022. „The occurrence, distribution, and risks of PFAS at AFFF-impacted sites in Finland (Występowanie, dystrybucja i ryzyko zanieczyszczenia PFAS w miejscach narażonych na działanie AFFF w Finlandii).” Science of  the Total Environment 829.
[15].	Wang, Zhanyun, Andreas Buser, Ian Cousins, Silvia Demattio, Wiebke Drost, Olof Johansson, Koichi Ohno, et al. 2021. „A New OECD Definition for Per- and Polyfluoroalkyl Substances (Nowa definicja OECD dla substancji per- i polifluoroalkilowych.)” Environ. Sci. Technol. 55: 15575-15578.
[16].	Glosariusz Eurostatu https://ec.europa.eu/eurostat/statistics- explained/index.php?title=Glossary:Water_abstraction</t>
  </si>
  <si>
    <t>[13] EFSA Kontaminantu pārtikas apritē ekspertu grupa, Knutsen, HK, Alexander, J., Barregård, L., Bignami, M., Brüschweiler, B., Ceccatelli, S., Cottrill, B., Dinovi, M., Edler, L., Grasl-Kraupp, B., Hogstrand, C., Hoogenboom, LR, Nebbia, CS, Oswald, I. 2018. "Risks cilvēka veselībai saistībā ar perfluoroktānsulfonskābes un perfluoroktānskābes klātbūtni pārtikā". EFSA Journal 16 (12). doi:10.2903/j.efsa.2018.5194.
[14] Reinikainen, J., N. Perkola, L. Äystö un J Sorvari. 2022. "The occurrence, distribution, and risks of PFAS at AFFF-impacted sites in Finland" ("PFAS sastopamība, izplatība un riski AFFF ietekmētās vietās Somijā"). Science of the Total Environment 829.
[15] Wang, Zhanyun, Andreas Buser, Ian Cousins, Silvia Demattio, Wiebke Drost, Olof Johansson, Koichi Ohno un citi 2021. gads. "Jauna ESAO per- un polifluoralkilvielu definīcija". Environ. Sci. Technol. 55: 15575-15578.
[16] Eurostat glosārijs https://ec.europa.eu/eurostat/statistics-explained/index.php?title=Glossary:Water_abstraction</t>
  </si>
  <si>
    <t>Drinking waTer sources</t>
  </si>
  <si>
    <t>Site types</t>
  </si>
  <si>
    <t>Checkbox</t>
  </si>
  <si>
    <t>S</t>
  </si>
  <si>
    <t>W</t>
  </si>
  <si>
    <t>more_text_1</t>
  </si>
  <si>
    <t>more_button_1</t>
  </si>
  <si>
    <t>more_button_2</t>
  </si>
  <si>
    <t>more_button_3</t>
  </si>
  <si>
    <t>more</t>
  </si>
  <si>
    <t>more_title</t>
  </si>
  <si>
    <t>More</t>
  </si>
  <si>
    <t>no</t>
  </si>
  <si>
    <t>Daugiau</t>
  </si>
  <si>
    <t>Rohkem</t>
  </si>
  <si>
    <t>Więcej</t>
  </si>
  <si>
    <t>Lisää</t>
  </si>
  <si>
    <t>Vairāk</t>
  </si>
  <si>
    <t>Mehr</t>
  </si>
  <si>
    <t>definitions_table_caption</t>
  </si>
  <si>
    <t>CAS numeriai (cheminių medžiagų santrumpų tarnybos (angl. Chemical Abstracts Service) suteikti registracijos numeriai) yra unikalūs cheminių medžiagų identifikatoriai. Juos galima palyginti su prekių brūkšniniais kodais, kurie padeda tiksliai atpažinti cheminę medžiagą.</t>
  </si>
  <si>
    <t>CAS numbrid (Chemical Abstracts Service) on unikaalsed keemiliste ainete identifikaatorid. Neid võib võrrelda triipkoodiga – need aitavad ainet täpselt tuvastada.</t>
  </si>
  <si>
    <t>Numery CAS (Chemical Abstracts Service) to unikalne identyfikatory substancji chemicznych. Można je porównać do kodu kreskowego produktów spożywczych – pomagają dokładnie rozpoznać substancję.</t>
  </si>
  <si>
    <t>CAS-numerot (Chemical Abstracts Service) ovat kemiallisia yksilötunnisteita. Niitä voi verrata viivakoodeihin – ne auttavat tunnistamaan aineen tarkasti.</t>
  </si>
  <si>
    <t>CAS-Nummern (Chemical Abstracts Service) sind eindeutige chemische Identifikatoren.</t>
  </si>
  <si>
    <t>CAS numuri (Chemical Abstracts Service) ir unikāli ķīmisko vielu identifikatori. Tos var salīdzināt ar preču svītrkodiem — tie palīdz precīzi identificēt vielu.</t>
  </si>
  <si>
    <t>CAS number*</t>
  </si>
  <si>
    <t>CAS Nr.*</t>
  </si>
  <si>
    <t>Numer CAS*</t>
  </si>
  <si>
    <t>CAS-Nummer*</t>
  </si>
  <si>
    <t>CAS numurs*</t>
  </si>
  <si>
    <t>CAS-numero*</t>
  </si>
  <si>
    <t>definitions_text_9</t>
  </si>
  <si>
    <t>definitions_text_10</t>
  </si>
  <si>
    <t>definitions_text_11</t>
  </si>
  <si>
    <t>definitions_text_12</t>
  </si>
  <si>
    <t>Sukūrėme šį konkrečiam miestui pritaikomą PFAS rizikos vertinimo įrankį, kad padėtume vietos valdžios institucijoms nustatyti bei įvertinti PFAS keliamą riziką vandens aplinkai ir pasiūlyti rizikos mažinimo strategijas visam savivaldybės vandens ciklui. Atkreipiame dėmesį, kad PFAS keliama rizika kyla ne tik iš esamų taršos šaltinių, bet gali būti susijusi ir su vadinamąja istorine tarša.</t>
  </si>
  <si>
    <t>Käesolev linnapõhine PFASide riskihindamise tööriist töötati välja, et aidata kohalikel omavalitsustel tuvastada ja hinnata PFASidega seotud riske veekeskkonnale ning teha ettepanekuid riskide leevendamise strateegiate kohta kogu omavalitsuse veeringluses. Soovime rõhutada, et PFAS-iga seotud riskid ei tulene ainult praegustest allikatest, vaid võivad olla põhjustatud ka ajaloolisest reostusest.</t>
  </si>
  <si>
    <t>Niniejsze, dedykowane dla miast narzędzie do oceny ryzyka związanego z występowaniem PFAS zostało wypracowane w ramach projektu, aby pomóc władzom lokalnym w identyfikacji i ocenie zagrożeń związanych z występowaniem tych substancji w środowisku wodnym oraz w sformułowaniu strategii ograniczania potencjalnego ryzyka dla całego obiegu wody w mieście. Chcemy podkreślić, że zagrożenia związane z PFAS wynikają nie tylko z obecnych źródeł emisji, ale również z zanieczyszczeń powstałych w przeszłości.</t>
  </si>
  <si>
    <t>Kehitimme tämän kuntakohtaisen PFAS-riskiarviointityökalun auttaaksemme paikallisviranomaisia tunnistamaan ja arvioimaan PFAS-yhdisteisiin liittyviä vesiympäristöön kohdistuvia riskejä ja ehdottamaan riskinhallintastrategioita kunnan koko vedenkiertoon. Haluamme korostaa, että PFAS-yhdisteisiin liittyvät riskit eivät johdu vain nykyisistä päästölähteistä – ne voivat johtua myös historiallisesta saastumisesta.</t>
  </si>
  <si>
    <t>Mēs izstrādājām šo PFAS riska novērtēšanas rīku, lai palīdzētu pašvaldībām un citām iestādēm noteikt un novērtēt ar PFAS saistītos riskus ūdens videi, kā arī piedāvāt riska mazināšanas stratēģijas pilnam ūdens ciklam. Vēlamies uzsvērt, ka PFAS radītie riski ne vienmēr rodas no pašreizējās situācijas — tie var būt saistīti arī ar vēsturisko piesārņojumu.</t>
  </si>
  <si>
    <t xml:space="preserve">We developed this city-specific PFAS risk assessment tool to help local authorities to identify and assess PFAS-related risks to aquatic environments and to propose risk mitigation strategies for the whole water cycle in municipality. We want to highlight that the risks from PFAS don't just come from what's happening now—they can also be caused by historical contamination.
</t>
  </si>
  <si>
    <t>A</t>
  </si>
  <si>
    <t>PFAS_heading</t>
  </si>
  <si>
    <t>PFAS</t>
  </si>
  <si>
    <t>PFAS_text_1</t>
  </si>
  <si>
    <t>PFAS_text_2</t>
  </si>
  <si>
    <t>PFAS_text_3</t>
  </si>
  <si>
    <t>PFAS_text_4</t>
  </si>
  <si>
    <t>Yes</t>
  </si>
  <si>
    <t>Taip</t>
  </si>
  <si>
    <t>Jah</t>
  </si>
  <si>
    <t>Ta</t>
  </si>
  <si>
    <t>Kyllä</t>
  </si>
  <si>
    <t>Jā</t>
  </si>
  <si>
    <t>Ja</t>
  </si>
  <si>
    <t>Table 7 Do inhabitants use individual drinking water wells?</t>
  </si>
  <si>
    <t>7 lentelė. Ar gyventojai naudoja individualius geriamojo vandens gręžinius (šulinius)?</t>
  </si>
  <si>
    <t>Tabel 7 Kas elanikud kasutavad individuaalseid joogiveekaevusid?</t>
  </si>
  <si>
    <t>Tabela 7 Czy mieszkańcy korzystają z indywidualnych studni wody pitnej?</t>
  </si>
  <si>
    <t>Taulukko 7 Käyttävätkö asukkaat yksityisiä talousvesikaivoja?</t>
  </si>
  <si>
    <t>7. tabula Vai iedzīvotāji izmanto individuālos dzeramā ūdens urbumus/akas?</t>
  </si>
  <si>
    <t>Tabelle 7 Benutzer* Werden Eigenwasserversorgungsanlagen durch Einwohner*innen genutz?</t>
  </si>
  <si>
    <t>step8_mitigation_text_2</t>
  </si>
  <si>
    <t>No mitigation strategy needed</t>
  </si>
  <si>
    <t>Poveikio mažinimo strategija nereikalinga</t>
  </si>
  <si>
    <t>Leevendusstrateegiat pole vaja</t>
  </si>
  <si>
    <t>Brak potrzeby wdrażania strategii łagodzenia skutków</t>
  </si>
  <si>
    <t>Ei tarvetta lieventämistoimenpiteille</t>
  </si>
  <si>
    <t>Nav nepieciešama ietekmes mazināšanas stratēģija</t>
  </si>
  <si>
    <t>Keine Minderungsstrategie erforderlich</t>
  </si>
  <si>
    <t>[13] EFSA Panel on Contaminants in the Food Chain, Knutsen, HK., Alexander, J., Barregård, L., Bignami, M., Brüschweiler, B., Ceccatelli, S., Cottrill, B., Dinovi, M., Edler, L., Grasl-Kraupp, B., Hogstrand, C., Hoogenboom, LR., Nebbia, CS., Oswald, I. 2018. “Risk to human health related to the presence of perfluorooctane sulfonic acid and perfluorooctanoic acid in food.” EFSA Journal 16 (12). doi:10.2903/j.efsa.2018.5194.
[14] Reinikainen, J., N. Perkola, L. Äystö, and J Sorvari. 2022. “The occurrence, distribution, and risks of PFAS at AFFF-impacted sites in Finland.” Science of the Total Environment 829.
[15] Wang, Zhanyun, Andreas Buser, Ian Cousins, Silvia Demattio, Wiebke Drost, Olof Johansson, Koichi Ohno, et al. 2021. “A New OECD Definition for Per- and Polyfluoroalkyl Substances.” Environ. Sci. Technol. 55: 15575−15578.
[16] EU Kommission, 2024. Technische Leitlinien bezüglich der Analyseverfahren zur Überwachung der per- und polyfluorierten Alkylsubstanzen (PFAS) in Wasser für den menschlichen Gebrauch, Amtsblatt der Europäischen Union, C/2024/4910
[17] Eurostat Glossary https://ec.europa.eu/eurostat/statistics-explained/index.php?title=Glossary:Water_abstraction</t>
  </si>
  <si>
    <t>[1] WFD Directive 2000/60/EC of the European Parliament and of the Council of 23 October 2000 establishing a framework for Community action in the field of water policy https://eur-lex.europa.eu/eli/dir/2000/60/oj
[2] Verordnung über die Qualität von Wasser für den menschlichen Gebrauch (Trinkwasserverordnung - TrinkwV) vom 20. Juni 2023 (Umsetzung der EURL 2020/2184)  https://www.gesetze-im-internet.de/trinkwv_2023/TrinkwV.pdf
[3] Regulation (EC) No 1907/2006 of the European Parliament and of the Council of 18 December 2006 concerning the Registration, Evaluation, Authorisation and Restriction of Chemicals (REACH), establishing a European Chemicals Agency, amending Directive 1999/45/EC and repealing Council Regulation (EEC) No 793/93 and Commission Regulation (EC) No 1488/94 as well as Council Directive 76/769/EEC and Commission Directives 91/155/EEC, 93/67/EEC, 93/105/EC and 2000/21/EC (Text with EEA relevance)Text with EEA relevance  https://eur-lex.europa.eu/legal-content/EN/TXT/?uri=CELEX:02006R1907-20221217
[4] Proposal for a Directive of the European Parliament and of the Council amending Directive 2000/60/EC establishing a framework for Community action in the field of water policy, Directive 2006/118/EC on the protection of groundwater against pollution and deterioration and Directive 2008/105/EC on environmental quality standards in the field of water policy https://environment.ec.europa.eu/document/download/5aa45d99-811a-4e45-b89a-c10e30745fc1_en?filename=Annexes%20to%20the%20proposal_0.pdf
[5] Directive 2013/39/EU of the European Parliament and of the Council of 12 August 2013 amending Directives 2000/60/EC and 2008/105/EC as regards priority substances in the field of water policy (Text with EEA relevance)  https://eur-lex.europa.eu/LexUriServ/LexUriServ.do?uri=OJ:L:2013:226:0001:0017:en:PDF
[6] Commission Notice C/2024/4910 Technical guidelines regarding methods of analysis for monitoring of per- and polyfluoroalkyl substances (PFAS) in water intended for human consumption) https://eur-lex.europa.eu/legal-content/EN/TXT/PDF/?uri=OJ:C_202404910
[7] Bundesministerium für Umwelt, Naturschutz und nukleare Sicherheit (BMUV), 2022. Leitfaden zur PFAS-Bewertung: Empfehlungen für die bundeseinheitliche Bewertung von Boden- und Gewässerverunreinigungen sowie für die Entsorgung PFAS-haltigen Bodenmaterials.
[8] Glüge, J., M. Scheringer, IT. Cousins, JC. DeWitt, G. Goldenman, D. Herzke, R. Lohmann, CA. Ng, X. Trier, and Z. Wang. 2020. “An Overview of the Uses of Per-and Polyfluoroalkyl Substances (PFAS).” Environ Sci Process Impacts 2345–73.
[9] Glüge, J., R. London, I. Cousins, J. DeWitt, G. Goldenman, D. Herzke, R. Lohmann, et al. 2022. “Information Requirements under the Essential-Use Concept: PFASCase Studies.” Environmental Science and Technology 6232-6242.
[10] Le Monde, (France), (Germany) NDR, (Germany) WDR, (Germany) Süddeutsche Zeitung, (Italy) RADAR Magazine, (Italy) Le Scienze, (Netherlands) The Investigative Desk, et al. n.d. Foreverpollution.eu. https://foreverpollution.eu/.
[11] SWD (2020) 249 final COMMISSION STAFF WORKING DOCUMENT Poly- and perfluoroalkyl substances (PFAS) Accompanying the document COMMUNICATION FROM THE COMMISSION TO THE EUROPEAN PARLIAMENT, THE COUNCIL, THE EUROPEAN ECONOMIC AND SOCIAL COMMITTEE AND THE COMMITTEE OF THE REGIONS. Chemicals Strategy for Sustainability Towards a Toxic-Free Environment  https://eur-lex.europa.eu/legal-content/EN/TXT/?uri=CELEX%3A52020SC0249
[12] Cousins, IT. 2015. “Per- and polyfluoroalkyl substances in materials, humans and the environment.” Chemosphere (129): 1-3. doi: https://doi.org/10.1016/j.chemosphere.2014.08.036</t>
  </si>
  <si>
    <t>Drinking water source (groundwater G, surface water S, artificially recharged groundwater A)</t>
  </si>
  <si>
    <t>Please fill in table 2. Name drinking water sources and select S (for surface water), G (for groundwater) or A (for artificially recharged groundwater) from dropdown menu in the table.</t>
  </si>
  <si>
    <t>Tak</t>
  </si>
  <si>
    <t>step4_text_3</t>
  </si>
  <si>
    <t>Please see the page below for Mitigation strategies</t>
  </si>
  <si>
    <t>According to current EU legislation, sources supplying between 10 m3 and 100 m3 per day (as an average or serving between 50 and 500 people) are not obliged to perform risk assessment. Individual wells are not under the responsibility of municipality. However, individual wells are at higher risk of getting contaminated (including PFAS) water. Drinking water is usually treated and wells are in protected areas, which is not the case with individual wells. To protect citizens, inform the authority about the risks of PFAS contamination. If wells are located in potentially polluted territory, we suggest contacting the national authority responsible and advising them to perform PFAS analyses.</t>
  </si>
  <si>
    <t>*CAS (short for Chemical Abstracts Service number) are unique chemical identifiers. You may think about one as a barcode for groceries – helps scan and identify exactly what the item is.</t>
  </si>
  <si>
    <t>Figure 1.  Sustainable water treatment cycle stages.  All the AA-EQS mentioned in Figure 1 are in accordance to [5]. However, AA-EQS may be subject to change with new directives.</t>
  </si>
  <si>
    <t>Rysunek 1. Etapy zrównoważonego gospodarowania wodami. Wszystkie wartości AA-EQS wymienione na rysunku 1 są zgodne z [5]. Jednak wartości AA-EQS mogą ulec zmianie w przypadku wdrożenia nowych dyrektyw.</t>
  </si>
  <si>
    <t>Abbildung 1.  Phasen der nachhaltigen Bewirtschaftung von Gewässern (AA-UQN: Umweltqualitätsnormen basierend auf Jahresmittelwerte). Alle genannten AA-UQN entsprechen [5]. Die AA-UQN können jedoch durch neue Richtlinien geändert werden.</t>
  </si>
  <si>
    <t>Užpildykite 2 lentelę. Įrašykite geriamojo vandens šaltinius ir pasirinkite S (paviršinis vanduo), G (gruntinis vanduo) arba A (dirbtinai papildytas gruntinis vanduo) iš išskleidžiamojo meniu lentelėje.</t>
  </si>
  <si>
    <t>Palun täitke tabel 2. Nimetage joogiveeallikad ja valige tabelis rippmenüüst S (pinnavee puhul), G (põhjavee puhul) või A (kunstlikult rikastatud põhjavee puhul).</t>
  </si>
  <si>
    <t>Wypełnij tabelę 2. Nazwij źródła wody pitnej i wybierz S (dla wód powierzchniowych), G (dla wód podziemnych) lub A (dla sztucznie zasilanych wód podziemnych) z rozwijanego menu w tabeli.</t>
  </si>
  <si>
    <t>Bitte füllen Sie Tabelle 2 aus. Nennen Sie die Rohwasserressource und wählen Sie S  (für Oberflächenwasser) oder G (für Grundwasser) aus dem Dropdown-Menü in der Tabelle.</t>
  </si>
  <si>
    <t>Geriamojo vandens šaltinis ( požeminis vanduo – G, paviršinis vanduo – S,  (dirbtinai papildytas gruntinis vanduo - A)</t>
  </si>
  <si>
    <t>Joogiveeallikas (põhjavesi G, pinnavesi S, kunstlikult rikastatud põhjavesi A)</t>
  </si>
  <si>
    <t>Źródło wody pitnej (wody podziemne G, wody powierzchniowe S, sztucznie zasilane wody podziemne A)</t>
  </si>
  <si>
    <t>Juomavesilähde (pohjavesi G, pintavesi S, keinotekoisesti täytettävä pohjavesiallas A)</t>
  </si>
  <si>
    <t>Dzeramā ūdens avots (gruntsūdens G, virszemes ūdens S, mākslīgi papildināts gruntsūdens A)</t>
  </si>
  <si>
    <t>Rohwasserressource (Grundwasser G, oder Oberflächenwasser S, angereichertes Grundwasser A)</t>
  </si>
  <si>
    <t xml:space="preserve">Vandeningą plėvelę sudarančiose putose (naudojamose degiųjų skysčių (pvz., degalų) gaisrams gesinti) yra PFAS. Naujuose preparatuose gali nebūti PFAS, tačiau jei anksčiau teritorija buvo naudojama mokymams, didelė tikimybė, kad ji yra užteršta PFAS. Dėl šių putų oro uostai, kariniai poligonai ir ugniagesių mokymo vietos tampa PFAS taršos šaltiniais. Jei oro uostas, karinis poligonas ar ugniagesių mokymų vietos yra pagrindinių gruntinių vandens telkinių baseinų arba  vandeningųjų sluoksnių papildymo zonose, turėtų būti imtasi žemiau nurodytų priemonių. 
• Organizacijos, naudojančios PFAS turinčias putas, turėtų įvertinti, ar gaisro gesinimo putas galima pakeisti alternatyviomis, kuriose nėra fluoro.
• Atlikite dirvožemio analizę paveiktose teritorijose.
• Jei teritorijoje esantis dirvožemis yra užterštas, kreipkitės į specialistus, kad jie parengtų žalos pašalinimo strategiją.
</t>
  </si>
  <si>
    <t>Veepõhised kile moodustavad vahud (mida kasutatakse tuleohtlike vedelike, nt kütusepõlengute kustutamiseks) sisaldavad PFASe. Need vahud muudavad lennujaamad, sõjaväe polügoonid ja tuletõrjujate treeningkohad PFASide reostusallikateks. Uued preparaadid võivad olla PFASide vabad, kuid kui 
asukohta kasutati varasematel aastatel treeninguteks, on suur tõenäosus, et see koht on PFASidega reostunud. Kui lennujaam, sõjaväepolügoon või tuletõrjujate treeningkohad 
asuvad peamiste põhjaveekogumite valgalal või taastumisalal, siis peaksite algatama allpool nimetatud meetmed:
Organisatsioonid, kes kasutavad PFASe sisaldavaid vahte, peaksid hindama, kas tulekustutusvahu saab asendada fluorivaba alternatiiviga.
Viia läbi mõjutatud piirkondade pinnase analüüsid.
Kui piirkonna pinnas on reostunud, võtke ühendust 
spetsialistidega, et töötada välja remediatsiooni strateegia.</t>
  </si>
  <si>
    <t xml:space="preserve">Piany gaśnicze tworzące film wodny (wykorzystywane do gaszenia pożarów łatwopalnych cieczy, np. pożarów paliw) zawierają PFAS. Nowe preparaty gaśnicze mogą być wolne od PFAS, ale jeśli w poprzednich latach dane miejsce było wykorzystywane jako teren szkoleń ppoż, istnieje duże prawdopodobieństwo, że jest ono zanieczyszczone tymi związkami. Wykorzystanie piany gaśniczej powoduje, że lotniska, poligony wojskowe i miejsca szkolenia pracowników straży pożarnej stają się punktami zanieczyszczonymi PFAS. Jeśli którekolwiek z tych miejsc znajduje się w zlewniach lub obszarach zasilania kluczowych warstw wodonośnych, należy podjąć działania wymienione poniżej: 
- Instytucje, które używają gaśnic pianowych zawierających PFAS, powinny ocenić, czy środek gaśniczy można zastąpić alternatywnym, niezawierającym fluoru. 
- Przeprowadzić analizy gleby na obszarach dotkniętych skażeniem.
- Jeśli gleby na danym obszarze są zanieczyszczone, należy skontaktować się ze specjalistami w celu opracowania strategii ich rekultywacji.  </t>
  </si>
  <si>
    <t>Kaatopaikoilla varastoidaan PFAS-yhdisteitä sisältävää jätettä ja syntyy suotovettä, jonka sisältämät PFAS-yhdisteet voivat kulkeutua ympäristöön puhdistetun jäteveden mukana.  Jos nämä laitokset sijaitsevat yli 6 km:n päässä juomavesilähteestä, ryhdytään jäljempänä mainittuihin toimenpiteisiin:
Jos organisaatio käyttää sammutusvaahtoja, jotka sisältävät PFAS-yhdisteitä, tulisiselvittää voidaanko vaahdot korvata fluorittomilla vaihtoehdoilla.
Vaikutusalueen maaperän PFAS-pitoisuus selvitetään.
Jos alueen maaperä on saastunut, ota yhteyttä ammattilaisiin kunnostusstrategian laatimiseksi.</t>
  </si>
  <si>
    <t>Plēvi veidojošās putas (Aqueous Film Forming Foams), ko izmanto uzliesmojošu šķidrumu (piemēram, degvielas) dzēšanai, satur PFAS. Jaunās šo putu formulas var būt bez PFAS, taču, ja attiecīgā vieta iepriekšējos gados tika izmantota apmācībām, pastāv augsta varbūtība, ka tā ir piesārņota ar PFAS. Šādas putas padara lidostas, militāros poligonus un ugunsdzēsēju mācību vietas par PFAS piesārņojuma punktiem.
Ja lidosta, militārais poligons vai ugunsdzēsēju mācību vieta atrodas galveno pazemes ūdeņu sateces baseinu teritorijā vai horizonta uzpildes zonā, ir jāierosina tālāk minētie pasākumi:
Organizācijām, kas izmanto PFAS saturošas dzēšanas putas, būtu jāizvērtē iespēja tās aizstāt ar alternatīvām bez fluora.
Veiciet augsnes analīzes skartajās teritorijās.
Ja teritorijas augsne ir piesārņota, sazinieties ar speciālistiem, lai izstrādātu sanācijas (attīrīšanas) stratēģiju.</t>
  </si>
  <si>
    <t>Wasserfilmbildende Schäume (die zum Löschen von Bränden mit brennbaren Flüssigkeiten, z. B. Kraftstoffbränden, verwendet werden) enthalten PFAS. Neuere Produkte können PFAS-frei sein, aber wenn der Standort in den vergangenen Jahren für Löschübungen genutzt wurde, ist die Wahrscheinlichkeit hoch, dass er mit PFAS kontaminiert ist. Befinden sich Flughäfen, Truppenübungsplätze oder Feuerwehrtrainingsstätten in Einzugsgebieten oder Grundwasseranreicherungsgebieten, sollten die unten genannten Maßnahmen eingeleitet werden.
• Organisationen, die PFAS-haltige Schäume verwenden, sollten prüfen, ob Feuerlöschschaum durch fluorfreie Alternativen ersetzt werden kann.
• Führen Sie Analysen der Böden in den betroffenen Gebieten durch.
• Wenn die Böden in dem Gebiet kontaminiert sind, wenden Sie sich an Fachleute, um eine Sanierungsstrategie zu entwickeln.</t>
  </si>
  <si>
    <t>Sąvartynuose saugomos PFAS turinčios atliekos, iš kurių susidaro filtratas, o iš nuotekų valymo įrenginių PFAS tiesiogiai patenka į aplinką su išvalytomis nuotekomis. Jei šios vietos yra arčiau nei 6 km nuo geriamojo vandens šaltinio, imkitės toliau nurodytų priemonių:
• Parenkite vandens šaltinio ir geriamojo vandens stebėsenos programą, įskaitant standartinius parametrus: bendras PFAS kiekis ir PFAS suma.
• Vykdykite išvalytų nuotekų ir sąvartynų filtrato monitoringą.
• Atlikite dirvožemio tyrimus paveiktose teritorijose.
• Jei teritorijoje esantis dirvožemis yra užterštas, kreipkitės į specialistus, kad jie parengtų žalos pašalinimo strategiją.</t>
  </si>
  <si>
    <t>Prügilates ladustatud PFASe sisaldavatest jäätmetest 
tekivad nõrgveed ning reoveepuhastusjaamadest satuvad PFASid koos puhastatud reoveega otse keskkonda. Kui need kohad asuvad peamiste põhjaveekogumite valgalal või taastumisalal, siis peaksite algatama allpool nimetatud meetmed:
• Töötada välja nii veeallika kui joogivee seireprogramm, sealhulgas standardparameetreid “PFASid kokku” ja “PFASide summa”.
• Seirata puhastatud reovett ja prügila nõrgvett.
•Viia läbi mõjutatud piirkondade pinnase analüüsid.
•Kui piirkonna pinnas on reostunud, võtke ühendust 
spetsialistidega, et töötada välja remediatsiooni strateegia</t>
  </si>
  <si>
    <t xml:space="preserve">Na składowiskach odpadów deponowane są odpady zawierające PFAS, a składowiska generują odcieki. Oczyszczalnie ścieków natomiast uwalniają PFAS bezpośrednio do środowiska wraz z oczyszczonymi ściekami.  Jeśli którekolwiek z tych miejsc znajduje się w zlewniach lub obszarach zasilania kluczowych warstw wodonośnych, należy podjąć działania wymienione poniżej:  
- Opracować program monitorowania zarówno źródeł wody, jak i wody pitnej, obejmujący standardowe parametry: PFAS ogółem i Suma PFAS. 
- Monitorować oczyszczone ścieki i odcieki ze składowisk odpadów.
- Przeprowadzić analizy gleby na obszarach dotkniętych skażeniem. 
- Jeśli gleby na danym obszarze są zanieczyszczone, należy skontaktować się ze specjalistami w celu opracowania strategii ich rekultywacji. </t>
  </si>
  <si>
    <t>Kaatopaikoilla varastoidaan 
PFAS-yhdisteitä sisältävää jätettä ja syntyy suotovettä, jonka sisältämät PFAS-yhdisteet voivat kulkeutua ympäristöön puhdistetun jäteveden mukana. Jos nämä laitokset sijaitsevat yli 6 km:n päässä juomavesilähteestä, ryhdytään jäljempänä mainittuihin toimenpiteisiin:
Laaditaan sekä vesilähteen että juomaveden seurantaohjelma, joka sisältää standardiparametrit: PFAS-yhdisteiden kokonaismäärä ja PFAS-yhdisteiden summa.
Seurataan käsiteltyjä jätevesiä ja kaatopaikan suotovettä.
Vaikutusalueen maaperän PFAS-pitoisuus selvitetään.
Jos alueen maaperä on saastunut, ota yhteyttä ammattilaisiin kunnostusstrategian laatimiseksi.</t>
  </si>
  <si>
    <t>Atkritumu poligonos tiek uzglabāti PFAS saturoši atkritumi, rezultātā PFAS nonāk infiltrātā, savukārt notekūdeņu attīrīšanas iekārtas tieši izdala PFAS vidē ar attīrītajiem notekūdeņiem. Ja šīs vietas atrodas galveno pazemes ūdeņu baseinu sateces teritorijā vai horizonta uzpildes zonā, ir jāuzsāk tālāk minēto pasākumu īstenošana:
Izstrādājiet monitoringa programmu gan ūdens avotam, gan dzeramajam ūdenim, iekļaujot standarta parametrus: kopējais PFAS daudzums un PFAS summa.
Veiciet attīrīto notekūdeņu un poligonu infiltrāta monitoringu.
Veiciet augsnes analīzes skartajās teritorijās.
Ja teritorijas augsne ir piesārņota, sazinieties ar speciālistiem, lai izstrādātu attīrīšanas (sanācijas) stratēģiju.</t>
  </si>
  <si>
    <t xml:space="preserve">Deponien können PFAS-haltige Abfälle und Sickerwasser enthalten und über Kläranlagen können PFAS mit dem behandelten Abwasser direkt an die Umwelt eingeleitet werden.  Befinden sich diese Standorte näher als 6 km an der Entnahmestellen für die Trinkwassergewinnung, leiten Sie die unten genannten Maßnahmen ein:
• Entwicklung eines Überwachungsprogramms sowohl für die Entnahmestellen als auch für das Trinkwasser einschließlich der Standardparameter: Summe der PFAS-20 und der PFAS-4
• Überwachung des behandelten Abwassers und des Sickerwassers von Deponien.
• Führen Sie Analysen der Böden in den betroffenen Gebieten durch.
• Wenn die Böden in dem Gebiet kontaminiert sind, wenden Sie sich an Fachleute, um eine Sanierungsstrategie zu entwickeln. </t>
  </si>
  <si>
    <t>Vandens plėvelę sudarančios putos (naudojamos degių skysčių, pvz., degalų, gesinimui) turi PFAS. Dėl šių putų oro uostai, kariniai poligonai ir ugniagesių mokymo vietos tampa PFAS taršos šaltiniais.
Sąvartynuose saugomos PFAS turinčios atliekos, iš kurių susidaro filtratas, o iš nuotekų valymo įrenginių PFAS tiesiogiai patenka į aplinką su išvalytomis nuotekomis.
Jei oro uostas, karinis poligonas ar ugniagesių mokymų vietos yra pagrindinių gruntinių vandens telkinių baseinų zonose, turėtų būti imtasi žemiau nurodytų priemonių.
• Organizacijos, naudojančios putas, kurių sudėtyje
yra PFAS, turėtų įvertinti, ar gaisro gesinimo putas galima pakeisti alternatyviomis, kuriose nėra fluoro.
• Parengti vandens šaltinio ir geriamojo vandens
stebėsenos programą, įskaitant standartinius parametrus: bendrą PFAS kiekį ir PFAS sumą.
• Stebėti išvalytas nuotekas ir sąvartynų filtratą.
• Atlikti dirvožemio tyrimus paveiktose teritorijose.
• Jei teritorijoje esantis dirvožemis užterštas,
kreiptis į specialistus, kad būtų parengta dirvožemio išvalymo strategija.</t>
  </si>
  <si>
    <t>Veepõhised kile moodustavad vahud (mida kasutatakse tuleohtlike vedelike, nt kütusepõlengute kustutamiseks) sisaldavad PFASe. Need vahud muudavad lennujaamad, sõjaväe polügoonid ja tuletõrjujate treeningkohad PFASide reostusallikateks.
Prügilates ladustatud PFASe sisaldavatest jäätmetest 
tekivad nõrgveed ning reoveepuhastusjaamadest satuvad PFASid koos puhastatud reoveega otse keskkonda.
Kui need kohad asuvad peamiste põhjaveekogumite valgalal või taastumisalal, siis peaksite algatama allpool nimetatud meetmed:
• Organisatsioonid, kes kasutavad PFASe sisaldavaid 
vahte, peaksid hindama, kas tulekustutusvahu saab asendada fluorivaba alternatiiviga.
• Töötada välja nii veeallika kui ka joogivee 
seireprogramm, sealhulgas standardparameetrid: “PFASid kokku” ja “PFASide summa”.
• Seirata puhastatud reovett ja prügila nõrgvett.
• Viia läbi mõjutatud piirkondade pinnase analüüsid.
• Kui piirkonna pinnas on reostunud, võtke ühendust 
spetsialistidega, et töötada välja remediatsiooni strateegia.</t>
  </si>
  <si>
    <t xml:space="preserve">Wasserfilmbildende Schäume (die zum
Löschen von Bränden brennbarer Flüssigkeiten, z. B. Kraftstoffbränden, verwendet werden) enthalten PFAS. Diese Schäume machen Flughäfen, Militärareale und Feuerwehrausbildungsstätten zu Orten der PFAS-Verschmutzung.
Über das PFAS-haltige Sickerwasser aus Deponien and über Kläranlagen können PFAS direkt in die Umwelt gelangen.
Befinden sich diese Standorte in den Einzugsgebieten oder Anreicherungsgebieten der wichtigsten Grundwasserleiter, sollten Sie die unten genannten Maßnahmen einleiten:
• Organisationen, die PFAS-haltige Schäume verwenden, sollten prüfen, ob Feuerlöschschaum durch fluorfreie Alternativen ersetzt werden kann.
• Entwicklung eines Überwachungsprogramms sowohl für die Entnahmestellen als auch für das Trinkwasser einschließlich der Standardparameter: Summe der PFAS-20 und der PFAS-4
• Überwachung des behandelten Abwassers und des Sickerwassers von Deponien.
• Führen Sie Bodenanalysen in den betroffenen Gebieten durch.
• Wenn die Böden in dem Gebiet kontaminiert sind, wenden Sie sich an Fachleute, um eine Sanierungsstrategie zu entwickeln. </t>
  </si>
  <si>
    <t>Industrial wastewater may contain high concentrations of PFAS. Thus, higher risks for PFAS pollution arise if wastewater treatment plants receive industrial wastewaters:
Develop a wastewater monitoring program for inflow and outflow of the wastewater treatment plant including standard parameters: PFAS total and sum of PFAS. If detected concentrations exceed recommended values, consider use of granular activated carbon, anion exchange resins, and nanofiltration membrane systems to remove PFAS before discharging treated waste into environment</t>
  </si>
  <si>
    <t>Tööstuslik reovesi võib sisaldada kõrgeid PFAS-ühendite 
kontsentratsioone. Seetõttu suureneb PFAS-saaste oht, kui reoveepuhastid võtavad vastu tööstuslikku reovett. 
Tööta välja reovee seireprogramm reoveepuhastisse siseneva ja sealt väljuva vee jaoks, mis hõlmab standardparameetreid “PFASid kokku” ja “PFASide summa”. Kui tuvastatud kontsentratsioonid ületavad soovituslikke väärtusi, tuleks kaaluda granuleeritud aktiivsöe, anioonvahetusvaikude ja nanofiltratsioonimembraanide kasutamist PFAS-ühendite eemaldamiseks enne puhastatud vee keskkonda juhtimist.</t>
  </si>
  <si>
    <t>Ścieki przemysłowe mogą zawierać wysokie stężenia 
PFAS. W związku z tym, jeśli oczyszczalnie ścieków przyjmują ścieki przemysłowe, ryzyko zanieczyszczenia środowiska związkami PFAS wzrasta: 
Opracuj program monitorowania jakości ścieków na dopływie do i odpływie z oczyszczalni ścieków, obejmujący standardowe parametry: „PFAS ogółem” i „Suma PFAS”. Jeśli wartości tych parametrów przekraczają zalecane wartości, rozważ zastosowanie granulowanego węgla aktywnego, żywic jonowymiennych i systemów membran nanofiltracyjnych w celu usunięcia PFAS przed odprowadzeniem oczyszczonych ścieków do środowiska. Opracuj program monitorowania jakości ścieków na dopływie do i odpływie z oczyszczalni ścieków, obejmujący standardowe parametry: „PFAS ogółem” i „Suma PFAS”. Jeśli wartości tych parametrów przekraczają zalecane wartości, rozważ zastosowanie granulowanego węgla aktywnego, żywic jonowymiennych i systemów membran nanofiltracyjnych w celu usunięcia PFAS przed odprowadzeniem oczyszczonych ścieków do środowiska.</t>
  </si>
  <si>
    <t>Teollisuusjätevedet voivat sisältää korkeita 
PFAS-pitoisuuksia. Näin ollen PFAS-päästöjen riski on suurempi, jos jätevedenpuhdistamot vastaanottavat teollisuusjätevesiä:
Kehitetään jäteveden seurantaohjelma puhdistamon tulevaa ja lähtevää jätevettä varten, mukaan lukien vakioparametrit: PFAS-yhdisteiden kokonaismäärä (PFAS Total) ja PFAS-yhdisteiden summa (Sum of PFAS). Jos havaitut pitoisuudet ylittävät suositusarvot, harkitaan rakeisen aktiivihiilen (granular activated carbon), ioninvaihtohartsien ja nanosuodatuskalvojärjestelmien käyttöä PFAS-yhdisteiden poistamiseksi ennen käsitellyn jätteen päästämistä ympäristöön</t>
  </si>
  <si>
    <t>Rūpnieciskie notekūdeņi var saturēt augstu PFAS koncentrāciju. Tādēļ PFAS piesārņojuma risks palielinās, ja notekūdeņu attīrīšanas ietaises saņem rūpnieciskos notekūdeņus:
Izstrādājiet notekūdeņu monitoringa programmu attīrīšanas iekārtas ieplūdē un izplūdē, iekļaujot standarta parametrus: PFAS kopā un PFAS summa.
Ja konstatētās koncentrācijas pārsniedz ieteicamās vērtības, apsveriet granulētās aktivētās ogles, anjonu apmaiņas sveķu vai nanofiltrācijas membrānsistēmu izmantošanu PFAS attīrīšanai pirms attīrīto notekūdeņu novadīšanas vidē.</t>
  </si>
  <si>
    <t>Industrieabwässer können hohe Konzentrationen 
von PFAS enthalten. Daher besteht ein höheres Risiko für eine PFAS-Verschmutzung, bzw. eine Überschreitung des JD-UQN in den Gewässern (s. Bild 1), wenn kommunale Kläranlagen Industrieabwässer mitbehandeln.  In diesem Fall sind PFAS-Messungen im Zu- und Ablauf der Kläranlage sinnvoll (z.B. PFAS-20) und der Einsatz von granulierter Aktivkohle, Anionenaustauschharzen und Nanofiltrationsmembransystemen kann in Erwägung gezogen werden, um PFAS-Emissionen zu reduzieren.</t>
  </si>
  <si>
    <t>Pramoninės nuotekos gali turėti didelę PFAS 
koncentraciją. Todėl, jei nuotekų valymo įrenginiai priima pramonines nuotekas, kyla didesnis PFAS taršos pavojus:
Parengti nuotekų stebėsenos programą, skirtą nuotekų valyklos įtekėjimo ir ištekėjimo srautams, įskaitant standartinius parametrus: bendrą PFAS kiekį ir PFAS sumą. Jei nustatytos koncentracijos viršija rekomenduojamas vertes, prieš išleidžiant valytas nuotekas į aplinką, apsvarstyti galimybę naudoti granuliuotą aktyvintą anglį, anijonų mainų dervas ir nanofiltravimo membranų sistemas PFAS pašalinimui.</t>
  </si>
  <si>
    <t>Te pole kõiki lahtreid täitnud. Kas soovite jätkata puuduva teabega? (Puuduva teabe saate hiljem lisada)</t>
  </si>
  <si>
    <t xml:space="preserve">This PFAS risk assessment tool is prepared within the project EMPEREST – Eliminating Micro-Pollutants from Effluents for Reuse Strategies. EMPEREST is funded by the Interreg BSR Programme to drive the transition to a green and resilient Baltic Sea region.							</t>
  </si>
  <si>
    <r>
      <rPr>
        <sz val="12"/>
        <color theme="1"/>
        <rFont val="Aptos Narrow"/>
        <family val="2"/>
        <scheme val="minor"/>
      </rPr>
      <t>Käesolev PFASe puudutav riskihindamise tööriist on koostatud projekti EMPEREST (Eliminating Micro-Pollutants from Effluents for Reuse Strategies, eesti keeles Mikrosaasteainete eemaldamine heitveest selle strateegilise taaskasutuse võimaldamiseks) raames. EMPERESTi rahastab Interreg BSR programm, et edendada üleminekut rohelisele ja jätkusuutlikule Läänemere piirkonnale.</t>
    </r>
  </si>
  <si>
    <t>Niniejsze narzędzie oceny ryzyka PFAS zostało przygotowane w ramach projektu EMPEREST – Strategie eliminacji mikrozanieczyszczeń ze ścieków.EMPEREST jest dofinansowany ze środków Programu Interreg BSR w celu wspierania transformacji na rzecz zielonego i odpornego na działanie czynników zewnętrznych regionu Morza Bałtyckiego.</t>
  </si>
  <si>
    <t>Dieses digitale Werkzeug zur PFAS-Risikobewertung wurde im Rahmen des Projekts EMPEREST - Eliminating Micro-Pollutants from Effluents for Reuse Strategies - erstellt. EMPEREST wird durch das Interreg BSR-Programm finanziert, um die Transformation zu einer grünen und widerstandsfähigen Ostseeregion voranzutreiben.</t>
  </si>
  <si>
    <t xml:space="preserve">Das EMPEREST-Projekt unterstützt lokale Behörden, Betreiber von Kläranlagen und politische Entscheidungsträger*innen, indem es ein nachhaltiges Wassermanagement  im Umgang mit PFAS und anderen Spurenstoffe fördert.  Sogenannte „Ewigkeitschemikalien“, die Gruppe der PFAS (Per- und Polyfluoralkylsubstanzen), und weitere schädliche Spurenstoffe im Allgemeinen sind derzeit eine der drängendsten ökologischen Herausforderungen im Ostseeraum, wie in der aktuellen ganzheitlichen Bewertung des ökologischen Zustandes der Ostsee (HOLAS 3) festgestellt wurde. Lokale Interessenvertreter haben aber aufgrund mangelhafter oder fehlender Leitlinien Schwierigkeiten eine Risikobewertung durchzuführen und für regionale Ansätze liegen oft kein einheitlichen Ansatz zur Überwachung von PFAS. </t>
  </si>
  <si>
    <t>Wir haben dieses digitale Werkzeug zur Risikobewertung von PFAS entwickelt, um den lokalen Behörden dabei zu helfen, PFAS-bedingte Risiken für die aquatische Umwelt zu identifizieren und zu bewerten und Risikominderungsstrategien für den gesamten Wasserkreislauf in der Kommune vorzuschlagen. Wir möchten darauf hinweisen, dass die Risiken durch PFAS nicht nur aus aktuellen Emissionen, sondern auch aus bereits bestehenden Kontamination stammen können.</t>
  </si>
  <si>
    <t>Wir übernehmen keine Garantie für die Richtigkeit oder Vollständigkeit der Informationen und Ergebnisse, die mit diesem Werkzeug generiert werden. Haftungsansprüche, die sich auf Schäden materieller oder ideeller Art beziehen, die durch die Nutzung oder Nichtnutzung der dargebotenen Informationen bzw. durch die Nutzung fehlerhafter und unvollständiger Informationen verursacht wurden, sind grundsätzlich ausgeschlossen.</t>
  </si>
  <si>
    <t>Wenn Sie Fragen haben oder bei der Verwendung des Werkzeugs Probleme mit der Eingabe von Daten haben, wenden Sie sich bitte an:</t>
  </si>
  <si>
    <r>
      <rPr>
        <sz val="12"/>
        <color theme="1"/>
        <rFont val="Aptos Narrow"/>
        <family val="2"/>
        <scheme val="minor"/>
      </rPr>
      <t>Läänemere Linnade Liit
Jätkusuutlike linnade komisjoni sekretariaat
lotta.lehti@turku.fi
+358 449 073 527
Baltic Sea House
Vanha Suurtori 7, 20500 Turku, Finland</t>
    </r>
  </si>
  <si>
    <t>In der Europäischen Union werden PFAS in mehreren Richtlinien und Verordnungen adressiert. Insbesondere die Wasserrahmenrichtlinie (WFD) [1] führt PFOS als prioritären gefährlichen Stoff auf und legt Umweltqualitätsnormen (UQN) zum Schutz von Gewässern fest. Auch in der Trinkwasserverordnung (TrinkwV) [2] wurden kürzlich Höchstwerte für PFAS im Trinkwasser festgelegt, um die öffentliche Gesundheit zu schützen. Darüber hinaus schränkt die REACH-Verordnung [3] PFOS und bestimmte andere PFAS aufgrund ihrer Persistenz- und Bioakkumulationsrisiken ein. Zusammen bilden diese Richtlinien die rechtliche Grundlage für dieses Risikobewertungswerkzeug, dass die Kommunen bei der Einhaltung dieser Normen und der Reduzierung von Umwelt- und Gesundheitsrisiken unterstützen soll. Dieser proaktive Ansatz wird immer wichtiger, da sich die Vorschriften weiterentwickeln und das Bewusstsein für die langfristigen Auswirkungen von PFAS in Europa wächst.</t>
  </si>
  <si>
    <r>
      <rPr>
        <sz val="12"/>
        <color theme="1"/>
        <rFont val="Aptos Narrow"/>
        <family val="2"/>
        <scheme val="minor"/>
      </rPr>
      <t>Kogu ELis on leitud üha rohkem PFASide kõrget kontsentratsiooni magevees, sealhulgas joogivees. Seepärast julgustab Euroopa Komisjon liikmesriike kiirendama PFASide seiret ja kavandama meetmeid, et saavutada vastavus joogiveedirektiivi parameetritele.  Vastavalt vesikonna majandamiskavadele on asjakohane veekvaliteedi juhtimine vesikonna tasandil veepoliitika raamdirektiivi eesmärkide saavutamise oluline eeltingimus. „Kompetentne ametiasutus“ tähendab selles kontekstis asutust või asutusi, mis on kindlaks määratud valglapiirkondade halduskorralduse koordineerimise raames. Veemajandustsükli etappide eest vastutavad asutused ja PFASi piirnormid nendes etappides on esitatud joonisel 1. Joonis on koostatud kehtivate direktiivide alusel (vt viited 1-6 viidete loetelus).</t>
    </r>
  </si>
  <si>
    <t xml:space="preserve">EU-weit häufen sich die Fälle von relativ hohen PFAS-Konzentrationen im Wasserkreislauf, die  zum Teil auch zu Belastungen des Trinkwassers führen. Die Europäische Kommission ermutigt daher die Mitgliedstaaten, die Überwachung von PFAS zu beschleunigen und Maßnahmen zu entwickeln, um die Einhaltung der TrinkwV -Parameter einzuhalten.  Gemäß den Bewirtschaftungsplänen ist ein angemessenes Managament der Wasserqualität auf der Ebene der Flusseinzugsgebiete eine wesentliche Voraussetzung für das Erreichen der Ziele der Wasserrahmenrichtlinie. Die zuständige Behörde ist in diesem Zusammenhang eine oder mehrere Behörden, die im Rahmen einer Verwaltungsvereinbarung innerhalb des Flusseinzugsgebietes bestimmt werden. Die zuständigen Behörden für die einzelnen Phasen des Wasserbewirtschaftungszyklus und die PFAS-Grenzwerte in diesen Phasen sind in Abbildung 1 dargestellt. Die Abbildung wurde auf der Grundlage der aktuellen Richtlinien erstellt (siehe Referenzen 1-6 in der Referenzliste).  </t>
  </si>
  <si>
    <t xml:space="preserve">PFAS do not naturally occur in the environment and their presence is of anthropogenic origin [7]. PFAS are highly effective surfactants and surface protectors due to the presence of perfluorocarbon moieties which are both hydrophobic and oleophobic[8]. These qualities, including mechanical strength, inertness, thermal stability, and resistance to degradation, have driven substantial demand and supply of PFAS on the global market. However, due to their extreme persistence (due to robust bond between carbon and fluorine) and inability to biodegrade in the environment [9], PFAS have earned the moniker "Forever chemicals" [10]. </t>
  </si>
  <si>
    <t>Although certain complex molecules may degrade partially over time, they ultimately transform into persistent PFAS, like perfluorooctanoic acid (PFOA) or perfluorooctane sulfonic acid (PFOS), as well as smaller perfluorinated compounds, which linger in the environment [11]. Numerous PFAS compounds bioaccumulate in humans, animals, and plants [12]. Among the limited number that have been extensively researched, the majority are regarded as toxic. The widespread use of PFAS since the 1950s has led to the accumulation of these substances in various environmental compartments, including groundwater, freshwater, seawater, rainwater, soil, sediment, wastewater treatment plant (WWTP) sludge and effluent, as well as in living organisms and food sources [8, 13, 14].</t>
  </si>
  <si>
    <t xml:space="preserve">"PFAS-Gesamt" - bezieht sich auf die Gesamtheit aller Per- und Polyfluoriertenalkyl Substanzen, was eine nicht spezifische Analyse erfordert. Empfohlene Methoden zur Ermittlung von PFAS-Gesamt im Abwasser hat die EU-Kommission benannt [16]. </t>
  </si>
  <si>
    <t xml:space="preserve">Betreiber - "Betreiber" bezeichnet eine Organisation, die Wasseraufbereitungsanlagen, Abwasserbehandlungsanlagen und Verteilungsnetze verwaltet und betreibt, sowie öffentliche Dienstleister im Wasser- und Abwassersektor. Sie sorgen für die Bereitstellung von sicherem Trinkwasser und die effektive Aufbereitung von Abwasser. </t>
  </si>
  <si>
    <t>Etap obiegu wody w systemie wod-kan</t>
  </si>
  <si>
    <r>
      <rPr>
        <sz val="12"/>
        <color theme="1"/>
        <rFont val="Aptos Narrow"/>
        <family val="2"/>
        <scheme val="minor"/>
      </rPr>
      <t>If you are uncertain about the sources of drinking water (such as groundwater, surface water, rivers, or lakes), please reach out to your stakeholders identified in the previous step. Some cities may rely on multiple drinking water sources, so it is important to understand how many sources you have and where they are located.
According to DWD [2] water suppliers are responsible for “risk assessment of the supply system” – see Fig 1. You may contact them and collaborate with them to collect the information about PFAS. Rows can be added if you have multiple drinking water sources.</t>
    </r>
  </si>
  <si>
    <t>Oznaczenie miejsca poboru wody (lub inny używany identyfikator)</t>
  </si>
  <si>
    <t>To evaluate if you have PFAS pollution risks in drinking water or wastewater it is important to know if any PFAS analysis were done. Contact your stakeholders responsible for drinking water treatment and wastewater treatment and ask if they have done any PFAS analysis for drinking water, and wastewater effluent form WWTP.
The Drinking Water Directive sets a limit value of 0.1 µg/L for the sum of 20 individual PFAS compounds (Sum of PFAS). For the total PFAS concentration, including broader PFAS compounds, the limit value is 0.5 µg/L (PFAS total). 
"The Directive does not provide a more specific definition of the parameter. At present, no single analytical method is fully capable of covering or quantifying all possible substances in a huge substance class with a broad range of molecular weights as well as various chemical and structural properties. In this respect, every analytical method for organic trace analysis has to be considered to have its own ‘analytical window’ which is broader or narrower. The parameter ‘PFAS Total’ is a typical sum parameter and all recommended methods can deliver useful results and a proxy for measuring it. For more information, refer to the full report on the technical and socio-economic assessment." [6] 
Please fill in the Table 4 (below) if any results are available. If no analysis were done, please mark this in table. Select D for drinking water (or source water) or W for wastewater.</t>
  </si>
  <si>
    <r>
      <rPr>
        <sz val="12"/>
        <color theme="1"/>
        <rFont val="Aptos Narrow"/>
        <family val="2"/>
        <scheme val="minor"/>
      </rPr>
      <t xml:space="preserve">Selleks, et hinnata, kas teil on reovees PFASide reostuse oht, on oluline teada, kas PFASide analüüsid on tehtud. Võtke ühendust oma joogivee ja reovee puhastamise eest vastutavate sidusrühmadega ja küsige, kas nad on teinud joogivee ja reoveepuhastite heitvee PFASide analüüsi.
Joogiveedirektiivis on 20 üksiku PFAS-ühendi summa (PFASide summa) piirväärtuseks kehtestatud 0,1 µg/l. PFASide kogukontsentratsioonile, mis hõlmab PFASide laiemaid ühendeid, on piirväärtus 0,5 µg/l (PFASid kokku).
„Direktiivis ei ole esitatud parameetri täpsemat määratlust. Praegu ei ole ükski üksik analüüsimeetod täielikult võimeline katma või kvantifitseerima kõiki võimalikke aineid tohutult suures laia molekulmassivahemiku ning erinevate keemiliste ja struktuuriliste omadustega aineklassis. Seoses sellega tuleb iga orgaanilise mikroelemendi analüüsimeetodi puhul vaadelda selle laiemat või kitsamat „analüüsiakent“. Parameeter „PFASid kokku“ on tüüpiline summaarne parameeter ja kõik soovitatavad meetodid võivad anda kasulikke tulemusi ja selle mõõtmise ligikaudseid näitajaid. Täiendav teave on esitatud tehnilise ja sotsiaalmajandusliku hindamise täispikas aruandes.“[6] Palun täitke tabel 4 (allpool), kui on kättesaadavaid tulemusi. Kui analüüse ei ole tehtud, märkige see tabelisse. Märkige D joogivee (või allikavee) või W reovee puhul. </t>
    </r>
  </si>
  <si>
    <t xml:space="preserve">Aby ocenić, czy występuje ryzyko zanieczyszczenia ścieków związkami PFAS, ważne jest, aby ustalić, czy prowadzone były jakiekolwiek badania w tym zakresie. Skontaktuj się ze swoimi interesariuszami odpowiedzialnymi za uzdatnianie wody pitnej i oczyszczanie ścieków i zapytaj, czy prowadzili badania zawartości tych substancji w wodzie pitnej i ściekach z oczyszczalni.
Dyrektywa w sprawie jakości wody przeznaczonej do spożycia przez ludzi ustanawia minimalne wymogi dotyczące wartości parametrycznych wykorzystywanych do oceny jakości wody pitnej. Dla parametru „Suma PFAS” stanowiącego sumę 20 wybranych związków PFAS wartość ta wynosi 0,1 µg/l, a dla parametru „PFAS ogółem” – 0,5 µg/l. W dyrektywie nie podano bardziej szczegółowej definicji parametru „PFAS ogółem”.
„Obecnie żadna pojedyncza metoda analityczna nie pozwala w pełni uwzględnić ani określić ilościowo wszystkich możliwych substancji należących do ogromnej klasy substancji o szerokim zakresie mas cząsteczkowych oraz różnych właściwościach chemicznych i strukturalnych. W związku z tym każdą metodę analityczną wykorzystywaną do analizy śladowej związków organicznych należy uznać za mającą własne „okno analityczne”, które jest szersze lub węższe. Parametr „PFAS ogółem” jest typowym parametrem sumy, a wszystkie zalecane metody mogą zapewnić użyteczne wyniki i wskaźnik zastępczy do jego pomiaru. Więcej informacji można znaleźć w pełnym sprawozdaniu z oceny technicznej i społecznoekonomicznej.” [6] Wypełnij tabelę 4 (poniżej), jeśli dostępne są jakiekolwiek wyniki. Jeśli nie przeprowadzono żadnych analiz, zaznacz to w tabeli. Wybierz D dla źródeł wody pitnej lub W dla ścieków. </t>
  </si>
  <si>
    <t xml:space="preserve">Ota yhteyttä juomaveden ja jäteveden käsittelystä vastaaviin vastuutahoihin ja kysy, ovatko he tehneet PFAS-analyysejä juomavedestä ja jätevedenpuhdistamon puhdistetusta jätevedestä.
Juomavesidirektiivissä asetetaan raja-arvoksi 0,1 µg/l 20 yksittäisen PFAS-yhdisteen summalle (Sum of PFAS). PFAS-yhdisteiden kokonaismäärälle raja-arvo on 0,5 µg/l (PFAS Total). Direktiivissä ei määritellä muuttujaa PFAS-yhdisteiden kokonaismäärä (PFAS Total) tarkemmin:
"Tällä hetkellä millään yksittäisellä analyysimenetelmällä ei täysin kyetä kattamaan tai määrittämään kaikkia mahdollisia PFAS-yhdisteitä, joiden molekyylipainot vaihtelevat suuresti ja joilla on erilaisia kemiallisia ja rakenteellisia ominaisuuksia. Tässä suhteessa kaikilla orgaanisten jäämien analyysimenetelmien on katsottava olevan oma laaja tai kapea ”analyyttinen ikkuna”. Muuttuja ”PFAS-yhdisteiden kokonaismäärä (PFAS Total) ” on tyypillinen summamuuttuja, ja kaikki suositellut menetelmät voivat tuottaa hyödyllisiä tuloksia ja toimia suuntaa-antavana tapana sen mittaamiseksi. Lisätietoja teknistä ja sosioekonomista arviointia koskevassa raportissa." [6] . Täytä taulukko 4 (alla) mahdollisesti saatavilla olevilla tuloksilla. Jos analyysejä ei ole tehty, merkitse tämä tieto taulukkoon. Valitse D juomavedelle (tai raakavedelle) tai W jätevedelle. </t>
  </si>
  <si>
    <r>
      <rPr>
        <sz val="12"/>
        <color theme="1"/>
        <rFont val="Aptos Narrow"/>
        <family val="2"/>
        <scheme val="minor"/>
      </rPr>
      <t>PFASidega reostunud joogivesi ja toit on peamised elanikkonna PFASidega kokkupuute allikad. Praegused piirväärtused “PFASide summa” kohta on 0,1 µg/l ja “PFASid kokku” kohta 0,5 µg/l. Palun võtke ühendust oma sidusrühmadega ja küsige analüüside tulemusi (kui need on olemas). Kui analüüse ei ole tehtud, töötage välja joogivee seireprogramm, mis hõlmab standardparameetreid: “PFASid kokku” ja “PFASide summa”.
Kui PFASide mõõdetud kontsentratsioonid ületavad piirväärtusi, konsulteerige ekspertidega ja hinnake täiendavate joogiveepuhastussüsteemide (näiteks granuleeritud aktiivsöe, ioonvahetusvaikude ja membraanisüsteemide) rakendamist.</t>
    </r>
  </si>
  <si>
    <t>Woda pitna i żywność zanieczyszczone związkami PFAS są głównym źródłem ekspozycji ludności na „wieczne chemikalia”. Obecnie, wartości parametryczne dla wody pitnej wynoszą: dla Sumy PFAS 0,1 µg/l i 0,5 µg/l dla PFAS ogółem. Należy skontaktować się z interesariuszami i poprosić o wyniki badań (jeśli zostały przeprowadzone). Jeśli nie prowadzono żadnych analiz, należy opracować program monitorowania wody pitnej obejmujący standardowe parametry: PFAS ogółem i Suma PFAS.
Jeśli monitoring wykaże przekroczenie wartości parametrycznych, należy skonsultować się z ekspertami i ocenić możliwość wdrożenia dodatkowych metod uzdatniania wody pitnej (na przykład z wykorzystaniem granulowanego węgla aktywnego, żywic jonowymiennych lub systemów membranowych).</t>
  </si>
  <si>
    <t xml:space="preserve">Ask your stakeholder responsible for wastewater collection and treatment what percentage of wastewater is domestic (communal) wastewater and what percentage is industrial wastewater. Knowing these numbers, you can justify where to put an effort. If a significant amount of collected wastewater comes from industry, it is important to focus on industry. In case you are unable to get information regarding some particular categories, just leave it out for now. Currently there are no PFAS limits for outlet of WWTP. However, we recommend to check if influent or effluent from WWTP does not exceed the same values Sum of PFAS 0.1 µg/L, and total PFAS 0.5 µg/L.   </t>
  </si>
  <si>
    <t>According to DWD [2] ‘’In order to reduce the potential administrative burden for water suppliers supplying between 10 m3 and 100 m3 per day as an average or serving between 50 and 500 people, Member States should be able to exempt those water suppliers from carrying out a risk assessment of the supply system, provided that regular monitoring in accordance with this Directive is carried out.’’ Which means that municipality is not responsible for making a risk assessment for small individual wells (abstracting below 10 m3 per day). However, we suggest evaluating if there are users of individual drinking water wells in municipality as they may be under a risk of PFAS exposure. 
Potable drinking water is usually treated and municipal wells for abstraction of water are in protected areas. Therefore, individual wells are at higher risk of getting contaminated (including PFAS) water. Thus, the question is if and how many inhabitants use individual wells. Please answer how many inhabitants use individual wells Put X in the right place in Table 7 below.</t>
  </si>
  <si>
    <r>
      <t>Pagal GVD [2] „Siekiant sumažinti galimą administracinę naštą vandens tiekėjams, kurie vidutiniškai tiekia 10–100 m3 vandens per dieną arba vandeniu aprūpina 50–500 žmonių, valstybėms narėms turėtų būti suteikta galimybė leisti tiems vandens tiekėjams neatlikti vandens tiekimo sistemos rizikos vertinimo su sąlyga, kad atliekama reguliari stebėsena pagal šią direktyvą.“ Tai reiškia, kad savivaldybė nėra atsakinga už mažų individualių gręžinių (šulinių) (išgaunančių mažiau nei 10 m3 vandens per parą) rizikos vertinimo atlikimą.</t>
    </r>
    <r>
      <rPr>
        <sz val="12"/>
        <color theme="1"/>
        <rFont val="Aptos Narrow (Body)"/>
      </rPr>
      <t xml:space="preserve"> Tačiau siūlome įvertinti, ar savivaldybėje yra gyventojų, naudojančių individualius geriamojo vandens gręžinius (šulinius), nes jiems gali grėsti PFAS poveikio rizika.</t>
    </r>
    <r>
      <rPr>
        <sz val="12"/>
        <color theme="1"/>
        <rFont val="Aptos Narrow"/>
        <family val="2"/>
        <scheme val="minor"/>
      </rPr>
      <t xml:space="preserve">
Geriamasis vanduo paprastai yra valomas, o savivaldybių vandenvietės, iš kurių išgaunamas vanduo, turi apsaugines zonas. Todėl individualiems gręžiniams (šuliniams) kyla didesnė rizika gauti užterštą (įskaitant ir PFAS) vandenį. Taigi kyla klausimas, ar ir kiek gyventojų naudojasi individualiais gręžiniais (šuliniais). Atsakykite, kiek gyventojų naudojasi individualiais gręžiniais (šuliniais): žemiau pateiktoje 7 lentelėje reikiamoje vietoje įrašykite X.</t>
    </r>
  </si>
  <si>
    <r>
      <t xml:space="preserve">DWD [2] kohaselt: „Selleks et vähendada võimalikku halduskoormust veevarustajate puhul, kes tarnivad keskmiselt 10-100 m3 vett päevas või teenindavad 50-500 inimest, peaks liikmesriikidel olema võimalik vabastada need veevarustajad varustussüsteemi riskianalüüsi läbiviimisest, tingimusel et toimub korrapärane järelevalve vastavalt käesolevale direktiivile.“. Mis tähendab, et omavalitsus ei ole kohustatud tegema riskihindamist väikeste üksikute kaevude puhul (mis võtavad vett alla 10 m3 päevas). </t>
    </r>
    <r>
      <rPr>
        <sz val="12"/>
        <color theme="1"/>
        <rFont val="Aptos Narrow (Body)"/>
      </rPr>
      <t>Soovitame hinnata, kas omavalitsuses on elanikke, kes kasutavad individuaalseid joogiveekaevusid, kuna nad võivad olla PFAS-iga kokkupuute ohus.</t>
    </r>
    <r>
      <rPr>
        <sz val="12"/>
        <color theme="1"/>
        <rFont val="Aptos Narrow"/>
        <family val="2"/>
        <scheme val="minor"/>
      </rPr>
      <t xml:space="preserve">
Joogivesi on tavaliselt puhastatud ning munitsipaalkaevud vee võtmiseks asuvad kaitsealadel. Seetõttu on üksikute kaevude puhul suurem oht saada reostunud (sealhulgas PFASidega) vett. Seega on küsimus selles, kas ja kui palju elanikke kasutab individuaalset kaevu. Palun vastake, kui palju elanikke kasutab individuaalset (üksikut) kaevu. Märkige tabelis 7 õigesse kohta X.</t>
    </r>
  </si>
  <si>
    <r>
      <t xml:space="preserve">Zgodnie z DWD [2] „Aby zmniejszyć ewentualne obciążenia administracyjne dla dostawców wody, którzy dostarczają średnio między 10 m3 a 100 m3 wody dziennie lub obsługują między 50 a 500 osób, państwa członkowskie powinny mieć możliwość zwolnienia tych dostawców wody z obowiązku przeprowadzenia oceny ryzyka w systemie zaopatrzenia, pod warunkiem że będą oni prowadzili regularny monitoring zgodnie z niniejszą dyrektywą.” Oznacza to, że gmina nie jest odpowiedzialna za przeprowadzanie oceny ryzyka dla małych, indywidualnych studni wody pitnej (o poborze wody poniżej 10 m3 dziennie). </t>
    </r>
    <r>
      <rPr>
        <sz val="12"/>
        <color theme="1"/>
        <rFont val="Aptos Narrow (Body)"/>
      </rPr>
      <t>Niemniej jednak, zalecamy również weryfikację, czy na terenie gminy są użytkownicy indywidualnych studni z wodą pitną, ponieważ mogą oni być narażeni na kontakt z PFAS.</t>
    </r>
    <r>
      <rPr>
        <sz val="12"/>
        <color theme="1"/>
        <rFont val="Aptos Narrow"/>
        <family val="2"/>
        <scheme val="minor"/>
      </rPr>
      <t xml:space="preserve">
Woda pitna podawana do miejskiej sieci poddawana jest zwykle procesom uzdatniania, a dodatkowo tereny, na których znajdują się ujęcia wody objęte są ochroną. Z uwagi na fakt, że indywidualne studnie nie są w szczególny sposób chronione, są bardziej narażone na skażenie wody, m.in. związkami PFAS. Dlatego pytanie brzmi, czy i jaki odsetek mieszkańców korzysta z indywidualnych studni.
Prosimy o odpowiedź, ilu mieszkańców korzysta z indywidualnych studni. Należy wstawić X w odpowiednim miejscu w tabeli 7 poniżej.</t>
    </r>
  </si>
  <si>
    <r>
      <t xml:space="preserve">DWD:n mukaan2 : "Jotta voitaisiin vähentää niiden vesihuoltolaitosten mahdollista hallinnollista taakkaa, jotka toimittavat vettä keskimäärin 10 m3 - 100 m3 päivässä tai jotka palvelevat 50-500 henkilöä, jäsenvaltioiden olisi voitava vapauttaa nämä vesihuoltolaitokset vesihuoltojärjestelmän riskiarvioinnin suorittamisesta edellyttäen, että säännöllinen seuranta suoritetaan tämän direktiivin mukaisesti." Tämä tarkoittaa sitä, että kunta ei ole vastuussa riskiarvioinnin tekemisestä pienten yksityisten kaivojen osalta (vedenotto alle 10 m3 päivässä). </t>
    </r>
    <r>
      <rPr>
        <sz val="12"/>
        <color theme="1"/>
        <rFont val="Aptos Narrow"/>
      </rPr>
      <t>Suosittelemme selvittämään, käyttääkö kunnassa asukkaita yksityisiä talousvesikaivoja, sillä he saattavat altistua PFAS-yhdisteille.</t>
    </r>
    <r>
      <rPr>
        <sz val="12"/>
        <color theme="1"/>
        <rFont val="Aptos Narrow"/>
        <family val="2"/>
      </rPr>
      <t xml:space="preserve">
Kunnan juomakelpoinen juomavesi yleensä käsitellään, ja kunnalliset vedenottopaikat sijaitsevat suojatuilla alueilla. Siksi yksityisten kaivojen riski saastua PFAS-yhdisteistä voi olla suurempi. Tämän takia tulee selvittää, onko kunnan alueella käytössä yksityisiä kaivoja ja kuinka monta asukasta käyttää niitä. Merkitse Taulukkoon 7 kuinka moni asukas käyttää yksityisiä kaivoja. Laittakaa X oikeaan kohtaan.</t>
    </r>
  </si>
  <si>
    <r>
      <t xml:space="preserve">Saskaņā ar [2]: Lai samazinātu iespējamo administratīvo slogu ūdens piegādātājiem, kas piegādā vidēji no 10 m3 līdz 100 m3 ūdens dienā vai apkalpo no 50 līdz 500 cilvēkiem, dalībvalstīm vajadzētu būt iespējai atbrīvot šos ūdens piegādātājus no piegādes sistēmas riska novērtējuma veikšanas, ja tiek veikts regulārs monitorings saskaņā ar šo direktīvu." Tas nozīmē, ka pašvaldība nav atbildīga par riska novērtējuma veikšanu attiecībā uz maziem individuāliem urbumiem (kas iegūst mazāk nekā 10 m3 dienā). </t>
    </r>
    <r>
      <rPr>
        <sz val="12"/>
        <color theme="1"/>
        <rFont val="Aptos Narrow (Body)"/>
      </rPr>
      <t>Ieteicams izvērtēt, vai pašvaldībā ir iedzīvotāji, kuri izmanto individuālos dzeramā ūdens urbumus, jo viņi var būt pakļauti PFAS iedarbības riskam.</t>
    </r>
    <r>
      <rPr>
        <sz val="12"/>
        <color theme="1"/>
        <rFont val="Aptos Narrow"/>
        <family val="2"/>
        <scheme val="minor"/>
      </rPr>
      <t xml:space="preserve">
Krāna dzeramais ūdens parasti tiek attīrīts, un pašvaldību ūdensgūtnes atrodas aizsargājamās teritorijās. Tāpēc individuālie urbumi ir pakļauti lielākam piesārņota ūdens (tostarp PFAS) riskam. Tāpēc ir svarīgi zināt vai un cik daudz iedzīvotāju izmanto individuālās akas/urbumus. Lūdzu, atbildiet, cik iedzīvotāju % izmanto individuālos urbumus Ievietojiet X pareizajā vietā 7. tabulā.</t>
    </r>
  </si>
  <si>
    <t>Zgodnie z dostarczonymi informacjami istnieje niskie ryzyko skażenia PFAS dla mieszkańców korzystających z indywidualnych studni.</t>
  </si>
  <si>
    <r>
      <rPr>
        <sz val="12"/>
        <color theme="1"/>
        <rFont val="Aptos Narrow"/>
        <family val="2"/>
        <scheme val="minor"/>
      </rPr>
      <t>[1].	WFD Directive 2000/60/EC of the European Parliament and of the Council of 23 October 2000 establishing a framework for Community action in the field of water policy https://eur-lex.europa.eu/eli/dir/2000/60/oj
[2].	DWD Directive (EU) 2020/2184 of the European Parliament and of the Council of 16 December 2020 on the quality of water intended for human consumption (recast) (Text with EEA relevance) https://eur-lex.europa.eu/eli/dir/2020/2184/oj
[3].	Regulation (EC) No 1907/2006 of the European Parliament and of the Council of 18 December 2006 concerning the Registration, Evaluation, Authorisation and Restriction of Chemicals (REACH), establishing a European Chemicals Agency, amending Directive 1999/45/EC and repealing Council Regulation (EEC) No 793/93 and Commission Regulation (EC) No 1488/94 as well as Council Directive 76/769/EEC and Commission Directives 91/155/EEC, 93/67/EEC, 93/105/EC and 2000/21/EC (Text with EEA relevance)Text with EEA relevance  https://eur-lex.europa.eu/legal-content/EN/TXT/?uri=CELEX:02006R1907-20221217
[4].	Proposal for a Directive of the European Parliament and of the Council amending Directive 2000/60/EC establishing a framework for Community action in the field of water policy, Directive 2006/118/EC on the protection of groundwater against pollution and deterioration and Directive 2008/105/EC on environmental quality standards in the field of water policy https://environment.ec.europa.eu/document/download/5aa45d99-811a-4e45-b89a-c10e30745fc1_en?filename=Annexes%20to%20the%20proposal_0.pdf
[5].	Directive 2013/39/EU of the European Parliament and of the Council of 12 August 2013 amending Directives 2000/60/EC and 2008/105/EC as regards priority substances in the field of water policy (Text with EEA relevance)  https://eur-lex.europa.eu/LexUriServ/LexUriServ.do?uri=OJ:L:2013:226:0001:0017:en:PDF
[6].	Commission Notice C/2024/4910 Technical guidelines regarding methods of analysis for monitoring of per- and polyfluoroalkyl substances (PFAS) in water intended for human consumption) https://eur-lex.europa.eu/legal-content/EN/TXT/PDF/?uri=OJ:C_202404910
[7].	German Federal Ministry for the environment, Nature Conservation, Nuclear Safety and Consumer protection (BMUV). 2022. “Guidelines for PFAS assessment Recommendations for the uniform nationwide assessment of soil and water contamination and for the disposal of soil material containing PFAS. https://www.bmuv.de/fileadmin/Daten_BMU/Download_PDF/Bodenschutz/pfas_leitfaden_2022_en_bf.pdf
[8].	Glüge, J., M. Scheringer, IT. Cousins, JC. DeWitt, G. Goldenman, D. Herzke, R. Lohmann, CA. Ng, X. Trier, and Z. Wang. 2020. “An Overview of the Uses of Per-and Polyfluoroalkyl Substances (PFAS).” Environ Sci Process Impacts 2345–73.
[9].	Glüge, J., R. London, I. Cousins, J. DeWitt, G. Goldenman, D. Herzke, R. Lohmann, et al. 2022. “Information Requirements under the Essential-Use Concept: PFASCase Studies.” Environmental Science and Technology 6232-6242.
[10].	Le Monde, (France), (Germany) NDR, (Germany) WDR, (Germany) Süddeutsche Zeitung, (Italy) RADAR Magazine, (Italy) Le Scienze, (Netherlands) The Investigative Desk, et al. n.d. Foreverpollution.eu. https://foreverpollution.eu/.
[11].	SWD(2020) 249 final COMMISSION STAFF WORKING DOCUMENT Poly- and perfluoroalkyl substances (PFAS) Accompanying the document COMMUNICATION FROM THE COMMISSION TO THE EUROPEAN PARLIAMENT, THE COUNCIL, THE EUROPEAN ECONOMIC AND SOCIAL COMMITTEE AND THE COMMITTEE OF THE REGIONS. Chemicals Strategy for Sustainability Towards a Toxic-Free Environment  https://eur-lex.europa.eu/legal-content/EN/TXT/?uri=CELEX%3A52020SC0249
[12].	Cousins, IT. 2015. “Per- and polyfluoroalkyl substances in materials, humans and the environment.” Chemosphere (129): 1-3. doi: https://doi.org/10.1016/j.chemosphere.2014.08.036</t>
    </r>
  </si>
  <si>
    <r>
      <rPr>
        <sz val="12"/>
        <color theme="1"/>
        <rFont val="Aptos Narrow"/>
        <family val="2"/>
        <scheme val="minor"/>
      </rPr>
      <t>[1].	WFD Directive 2000/60/EC of the European Parliament and of the Council of 23 October 2000 establishing a framework for Community action in the field of water policy https://eur-lex.europa.eu/eli/dir/2000/60/oj
[2].	DWD Directive (EU) 2020/2184 of the European Parliament and of the Council of 16 December 2020 on the quality of water intended for human consumption (recast) (Text with EEA relevance) https://eur-lex.europa.eu/eli/dir/2020/2184/oj
[3].	Regulation (EC) No 1907/2006 of the European Parliament and of the Council of 18 December 2006 concerning the Registration, Evaluation, Authorisation and Restriction of Chemicals (REACH), establishing a European Chemicals Agency, amending Directive 1999/45/EC and repealing Council Regulation (EEC) No 793/93 and Commission Regulation (EC) No 1488/94 as well as Council Directive 76/769/EEC and Commission Directives 91/155/EEC, 93/67/EEC, 93/105/EC and 2000/21/EC (Text with EEA relevance)Text with EEA relevance  https://eur-lex.europa.eu/legal-content/EN/TXT/?uri=CELEX:02006R1907-20221217
[4].	Proposal for a Directive of the European Parliament and of the Council amending Directive 2000/60/EC establishing a framework for Community action in the field of water policy, Directive 2006/118/EC on the protection of groundwater against pollution and deterioration and Directive 2008/105/EC on environmental quality standards in the field of water policy https://environment.ec.europa.eu/document/download/5aa45d99-811a-4e45-b89a-c10e30745fc1_en?filename=Annexes%20to%20the%20proposal_0.pdf
[5].	Directive 2013/39/EU of the European Parliament and of the Council of 12 August 2013 amending Directives 2000/60/EC and 2008/105/EC as regards priority substances in the field of water policy (Text with EEA relevance)  https://eur-lex.europa.eu/LexUriServ/LexUriServ.do?uri=OJ:L:2013:226:0001:0017:en:PDF
[6].	Commission Notice C/2024/4910 Technical guidelines regarding methods of analysis for monitoring of per- and polyfluoroalkyl substances (PFAS) in water intended for human consumption) https://eur-lex.europa.eu/legal-content/EN/TXT/PDF/?uri=OJ:C_202404910
[7].	German Federal Ministry for the environment, Nature Conservation, Nuclear Safety and Consumer protection (BMUV). 2022. “Guidelines for PFAS assessment Recommendations for the uniform nationwide assessment of soil and water contamination and for the disposal of soil material containing PFAS. 
[8].	Glüge, J., M. Scheringer, IT. Cousins, JC. DeWitt, G. Goldenman, D. Herzke, R. Lohmann, CA. Ng, X. Trier, and Z. Wang. 2020. “An Overview of the Uses of Per-and Polyfluoroalkyl Substances (PFAS).” Environ Sci Process Impacts 2345–73.
[9].	Glüge, J., R. London, I. Cousins, J. DeWitt, G. Goldenman, D. Herzke, R. Lohmann, et al. 2022. “Information Requirements under the Essential-Use Concept: PFASCase Studies.” Environmental Science and Technology 6232-6242.
[10].	Le Monde, (France), (Germany) NDR, (Germany) WDR, (Germany) Süddeutsche Zeitung, (Italy) RADAR Magazine, (Italy) Le Scienze, (Netherlands) The Investigative Desk, et al. n.d. Foreverpollution.eu. https://foreverpollution.eu/.
[11].	SWD(2020) 249 final COMMISSION STAFF WORKING DOCUMENT Poly- and perfluoroalkyl substances (PFAS) Accompanying the document COMMUNICATION FROM THE COMMISSION TO THE EUROPEAN PARLIAMENT, THE COUNCIL, THE EUROPEAN ECONOMIC AND SOCIAL COMMITTEE AND THE COMMITTEE OF THE REGIONS. Chemicals Strategy for Sustainability Towards a Toxic-Free Environment  https://eur-lex.europa.eu/legal-content/EN/TXT/?uri=CELEX%3A52020SC0249
[12].	Cousins, IT. 2015. “Per- and polyfluoroalkyl substances in materials, humans and the environment.” Chemosphere (129): 1-3. doi: https://doi.org/10.1016/j.chemosphere.2014.08.036</t>
    </r>
  </si>
  <si>
    <t>The tool has been developed and verified on both Windows and Mac operating systems using Microsoft 365.</t>
  </si>
  <si>
    <t>Įrankis sukurtas naudojant „Microsoft 365“ ir veikia tiek „Windows“, tiek „Mac“ operacinėse sistemose.</t>
  </si>
  <si>
    <t>Tööriist on loodud Microsoft 365 abil ning töötab nii Windowsi kui ka Maci operatsioonisüsteemides.</t>
  </si>
  <si>
    <t>Narzędzie zostało opracowane przy użyciu pakietu Microsoft 365 i zweryfikowane pod kątem działania w systemach operacyjnych Windows i Mac.</t>
  </si>
  <si>
    <t>Työkalu on kehitetty Microsoft 365:llä ja sen toimivuus on varmistettu sekä Windows- että Mac-käyttöjärjestelmissä.</t>
  </si>
  <si>
    <t>Rīks ir izstrādāts un pārbaudīts, izmantojot Microsoft 365, un darbojas gan Windows, gan Mac operētājsistēmās.</t>
  </si>
  <si>
    <t>Das Tool wurde mit Microsoft 365 entwickelt und erfolgreich unter Windows- und macOS-Betriebssystemen getestet.</t>
  </si>
  <si>
    <t>Lūdzu, skatiet nākamo lapu, lai uzzinātu seku mazināšanas stratēģijas.</t>
  </si>
  <si>
    <t>Pereikite į kitą puslapį, kad sužinotumėte poveikio mažinimo strategijas.</t>
  </si>
  <si>
    <t>Vaata järgmist lehte, et näha leevendusstrateegiaid.</t>
  </si>
  <si>
    <t>Przejdź do następnej strony, aby zapoznać się ze strategiami minimalizujący ryzyko.</t>
  </si>
  <si>
    <t>Siirry seuraavalle sivulle nähdäksesi lieventämisstrategiat.</t>
  </si>
  <si>
    <t>Wechseln Sie zur nächsten Seite, um die Strategien zur Risikominderung anzuzeigen.</t>
  </si>
  <si>
    <t>Aqueous Film Forming Foams (used to extinguish 
flammable liquid fires e.g. fuel fires) contain PFAS. New formulations may be PFAS-free, but if the site was used for training in previous years, there is a high probability that it is polluted with PFAS.  These foams make airports, military polygons and firefighters training sites points of PFAS pollution. 
If airport, military polygon or firefighters training sites are located in the drainage basins or recharge area of key aquifers you should initiate measures mentioned below:
·Organizations that use PFAS-containing foams should assess if fire suppression foam can be replaced with a fluorine-free alternatives.
·Conduct analyses of soils in affected areas.
·If soils in the area are contaminated, contact professionals to develop a remediation strategy.</t>
  </si>
  <si>
    <t>Landfills store PFAS containing waste and generate leachate, and wastewater treatment plants directly release PFAS to the environment with treated wastewater.  If these sites are located in the drainage basins or recharge area of key aquifers you should initiate measures mentioned below:
·Develop a monitoring programme for both water source and drinking water including standard parameters: PFAS total and sum of PFAS.
·Monitor treated wastewater and landfill leachate.
·Conduct analyses of soils in affected areas.
·If soils in the area are contaminated, contact professionals to develop a remediation strategy.</t>
  </si>
  <si>
    <t>Aqueous Film Forming Foams (used to extinguish flammable liquid fires e.g. fuel fires contain PFAS. These foams make airports, military polygons and firefighters training sites points of PFAS pollution.
Landfills store PFAS containing waste and generate leachate, and wastewater treatment plants directly release PFAS to the environment with treated wastewater.
If these sites are located in the drainage basins or recharge area of key aquifers you should initiate measures mentioned below:
· Organizations that use PFAS-containing foams should assess if fire suppression foam can be replaced with a fluorine-free alternatives.
· Develop a monitoring programme for both water source and drinking water including standard parameters: PFAS total and sum of PFAS.
· Monitor treated wastewater and landfill leachate.  
· Conduct analyses of soils in affected areas.
· If soils in the area are contaminated, contact professionals to develop a remediation strategy.</t>
  </si>
  <si>
    <t xml:space="preserve">Piany gaśnicze tworzące film wodny (wykorzystywane do gaszenia pożarów łatwopalnych cieczy, np. pożarów paliw) zawierają PFAS. Wykorzystanie piany gaśniczej powoduje, że lotniska, poligony wojskowe i miejsca szkolenia pracowników straży pożarnej stają się punktami zanieczyszczonymi PFAS.
Składowiska zawierają odpady mające w swym składzie związki PFAS i generują odcieki, a oczyszczalnie ścieków uwalniają PFAS bezpośrednio do środowiska wraz z oczyszczonymi ściekami. 
Jeśli którekolwiek z tych miejsc znajduje się w zlewni lub strefie zasilania głównych warstw wodonośnych, należy wdrożyć poniższe środki:
- Instytucje, które używają gaśnic pianowych zawierających PFAS, powinny ocenić, czy środek gaśniczy można zastąpić alternatywnym, niezawierającym fluoru. 
- Opracować program monitorowania zarówno źródeł wody, jak i wody pitnej, obejmujący standardowe parametry: PFAS ogółem i Suma PFAS. 
- Monitorować oczyszczone ścieki i odcieki ze składowisk odpadów.
- Przeprowadzić analizy gleby na obszarach dotkniętych skażeniem. 
- Jeśli gleby na danym obszarze są zanieczyszczone, należy skontaktować się ze specjalistami w celu opracowania strategii ich rekultywacji. </t>
  </si>
  <si>
    <t>Kalvosammutusvaahdot, joita käytetään sammuttamaan nestepaloja (esim. polttoainepalot), sisältävät usein PFAS-yhdisteitä. Kalvosammutusvaahtojen käytön takia lentokentät, armeijan harjoitusalueet ja paloharjoitusalueet ovat merkittäviä PFAS-päästölähteitä. 
Kaatopaikoilla varastoidaan PFAS-yhdisteitä sisältävää jätettä ja syntyy suotovettä, jonka sisältämät PFAS-yhdisteet voivat kulkeutua ympäristöön puhdistetun jäteveden mukana.
Jos lentokenttä, sotilasalue tai paloharjoitusalue sijaitsee tärkeän pohjavesimuodostuman valuma- tai imeytymisalueella, tulisi käynnistää alla mainitut toimenpiteet.
Organisaatioiden, jotka käyttävät PFAS-yhdisteitä sisältäviä vaahtoja, olisi arvioitava, voidaanko sammutusvaahto korvata fluorittomilla vaihtoehdoilla.
Laaditaan sekä vesilähteen että juomaveden seurantaohjelma, joka sisältää standardiparametrit: PFAS-yhdisteiden kokonaismäärä ja PFAS-yhdisteiden summa.
Seurataan käsiteltyjä jätevesiä ja kaatopaikan suotovettä.
Vaikutusalueen maaperän PFAS-pitoisuus selvitetään.
Jos alueen maaperä on saastunut, ota yhteyttä ammattilaisiin kunnostusstrategian laatimiseksi.</t>
  </si>
  <si>
    <t xml:space="preserve">1. attēls.  Ilgtspējīga ūdens attīrīšanas cikla posmi. Visi AA-EQS, kas minēti 1. attēlā ir saskaņā ar [5]. Taču jāņem vērā, ka jaunās direktīvās šīe parametri var mainīties. </t>
  </si>
  <si>
    <t>Virsmas plēvi veidojošās putas (Aqueous Film Forming Foams), ko izmanto uzliesmojošu šķidrumu, piemēram, degvielas, ugunsgrēku dzēšanai, satur PFAS. Šādu putu lietošana padara lidostas, militāros poligonus un ugunsdzēsēju mācību vietas par PFAS piesārņojuma punktiem.
Poligonos tiek uzglabāti PFAS saturoši atkritumi, kas rada infiltrātu, savukārt notekūdeņu attīrīšanas iekārtas ar attīrītajiem notekūdeņiem tieši izdala PFAS vidē.
Ja lidosta, militārais poligons vai ugunsdzēsēju apmācību vietas atrodas  galveno pazemes ūdeņu sateces baseinu teritorijā vai horizonta uzpildes zonā, būtu jāīsteno tālāk minētie pasākumi.
Organizācijām, kas izmanto PFAS saturošas dzēšanas putas, būtu jāizvērtē, vai tās iespējams aizstāt ar fluoru nesaturošām alternatīvām.
Izstrādājiet monitoringa programmu gan ūdens avotam, gan dzeramajam ūdenim, iekļaujot standarta parametrus: PFAS kopā un PFAS summa.
Veiciet attīrīto notekūdeņu un poligonu infiltrāta monitoringu.
Veiciet augsnes analīzes skartajās teritorijās.
Ja teritorijas augsne ir piesārņota, sazinieties ar speciālistiem, lai izstrādātu attīrīšanas (sanācijas) stratēģiju.</t>
  </si>
  <si>
    <r>
      <t xml:space="preserve">Laut TrinkwV [2]: § 30 Programm für betriebliche Untersuchungen
 (1) Betreiber der folgenden Wasserversorgungsanlagen haben ein Programm für die betriebliche Kontrolle der Maßnahmen zur Risikobeherrschung (Programm für betriebliche Untersuchungen) aufzustellen sowie durchzuführen:
 1.  zentrale Wasserversorgungsanlagen
2.  mobile Wasserversorgungsanlagen und zeitweilige Wasserversorgungsanlagen mit eigener Wassergewinnung, aus denen pro Tag mindestens 10 Kubikmeter Trinkwasser entnommen oder auf festen Leitungswegen an Zwischenabnehmer geliefert werden oder aus denen auf festen Leitungswegen Trinkwasser an mindestens 50 Personen abgegeben wird.
Für dezentrale Wasserversorgungsanlagen kann das Gesundheitsamt festlegen, dass ein Programm für betriebliche Untersuchungen aufgestellt und durchgeführt wird.‘ 
Das bedeutet, dass die Gemeinde nicht für die Durchführung einer Risikobewertung für Eigenwasserversorgunsanlagen (Entnahme von weniger als 10 m3 pro Tag) verantwortlich ist. </t>
    </r>
    <r>
      <rPr>
        <sz val="12"/>
        <color theme="1"/>
        <rFont val="Aptos Narrow (Body)"/>
      </rPr>
      <t>Es wird empfohlen zu prüfen, ob es in der Gemeinde aktive Eigenwasserversorgungsanlagen gibt, da diese einem PFAS-Expositionsrisiko ausgesetzt sein könnten.</t>
    </r>
    <r>
      <rPr>
        <sz val="12"/>
        <color theme="1"/>
        <rFont val="Aptos Narrow"/>
        <scheme val="minor"/>
      </rPr>
      <t xml:space="preserve">
Trinkwasser wird in der Regel aufbereitet und die kommunalen Brunnen zur Wasserentnahme befinden sich in Trinkwasserschutzgebieten. Daher sind Eigenwasserversorgunsanlagen einem höheren Risiko ausgesetzt, durch PFAS-belastetes Wasser zu erhalten. Die Frage ist also, ob und wie viele Einwohner individuelle Brunnen nutzen. Bitte geben Sie an, wie viele Einwohner Eigenwasserversorgunsanlagen nutzen. Setzen Sie X an die richtige Stelle in Tabelle 7 unten.
/Der Risikobewerter trägt das X einfach in die entsprechende Spalte ein/</t>
    </r>
  </si>
  <si>
    <t>SWE</t>
  </si>
  <si>
    <t>Språk:</t>
  </si>
  <si>
    <t>Tack för att du fyller alla fält!</t>
  </si>
  <si>
    <t>Du har inte fyllt i alla fält, vill du fortsätta med den saknade informationen? (Du kan fylla i den saknade informationen senare)</t>
  </si>
  <si>
    <t>Nästa sida</t>
  </si>
  <si>
    <t>Inledning och ansvarsfriskrivning:</t>
  </si>
  <si>
    <t>Detta verktyg för riskbedömning av PFAS har utvecklats inom ramen för projektet EMPEREST (Eliminating Micro-Pollutants from Effluents for Reuse Strategies). EMPEREST finansieras av Interreg BSR-programmet för att främja övergången till en grön och resilient Östersjöregion.</t>
  </si>
  <si>
    <t xml:space="preserve">Projektet EMPEREST stöttar lokala myndigheter, avloppsreningsoperatörer och beslutsfattare genom att bidra till en mer hållbar vattenförvaltningscykel, med särskilt fokus på PFAS och andra mikroföroreningar. PFAS, en grupp av per- och polyfluorerade alkylsubstanser, s.k. ”evighetskemikalier”, utgör tillsammans med andra farliga ämnen en av de mest akuta miljöutmaningarna i Östersjöregionen enligt den senaste helhetsbedömningen av Östersjön (HOLAS 3). Lokala intressenter står ofta inför svårigheter när det gäller riskbedömningar, eftersom det saknas tydlig vägledning och ett konsekvent tillvägagångssätt för övervakning av PFAS. </t>
  </si>
  <si>
    <t>Projektet utvecklar omfattande och mångsidiga verktyg samt rekommendationer för att säkerställa och främja en helhetssyn kring hantering och avlägsnande av PFAS. Detta inkluderar utveckling av regionala strategier för övervakning och bedömning, tekniska lösningar för förbättrad avloppsvattenrening, riskbedömning för urbana områden samt utbildningsmaterial riktade till experter inom vatten- och avloppssektorn (VA).</t>
  </si>
  <si>
    <t>Vi har utvecklat detta PFAS-riskbedömningsverktyg som kan anpassas efter lokala förhållanden för att hjälpa lokala myndigheter att identifiera och bedöma PFAS-risker i vattenmiljöer och föreslå riskreduceringsstrategier för vattnets kretslopp i kommunen. Vi vill lyfta fram att riskerna med PFAS inte bara beror på det som sker nu – de kan också orsakas av historisk förorening.</t>
  </si>
  <si>
    <t>Läs den medföljande handboken innan du påbörjar datainmatningen, som hjälper dig att förstå datakraven, procedurerna och tolkningen av resultaten.</t>
  </si>
  <si>
    <t>Verktyget har utvecklats och verifierats på både Windows- och Mac-operativsystem med Microsoft 365.</t>
  </si>
  <si>
    <t>I detta dokument används begreppen ”PFAS Total” och ”Summan av PFAS” i enlighet med Europaparlamentets och rådets direktiv (EU) 2020/2184, som antogs den 16 december 2020 och gäller kvaliteten på dricksvatten.</t>
  </si>
  <si>
    <t>Vi kan inte garantera att den information och de resultat som genereras av detta verktyg är korrekta eller fullständiga. Vi ansvarar inte för materiella eller immateriella skador som orsakats av användning, felaktig användning eller tillämpning av felaktig eller ofullständig information.</t>
  </si>
  <si>
    <t>Följ alla rekommenderade procedurer och vid behov rådfråga relevanta experter för att säkerställa att PFAS-riskbedömningsverktyget används på ett korrekt och effektivt sätt.</t>
  </si>
  <si>
    <t>Om du har frågor eller har svårt att mata in data när du använder verktyget, vänligen kontakta:</t>
  </si>
  <si>
    <t>Projektkoorinator EMPEREST Lotta Lehti</t>
  </si>
  <si>
    <t>Eller Kamila Gruskevica, expert, Kamila.gruskevica@rtu.lv</t>
  </si>
  <si>
    <t xml:space="preserve">Inledning </t>
  </si>
  <si>
    <r>
      <t>I Europa regleras PFAS genom flera direktiv och förordningar. Framför allt omfattar ramdirektivet för vatten (WFD)[1]</t>
    </r>
    <r>
      <rPr>
        <vertAlign val="superscript"/>
        <sz val="12"/>
        <rFont val="Aptos Narrow"/>
        <family val="2"/>
        <scheme val="minor"/>
      </rPr>
      <t xml:space="preserve"> </t>
    </r>
    <r>
      <rPr>
        <sz val="12"/>
        <rFont val="Aptos Narrow"/>
        <family val="2"/>
        <scheme val="minor"/>
      </rPr>
      <t xml:space="preserve"> PFOS som ett prioriterat farligt ämne och fastställer miljökvalitetsnormer för att skydda vattenförekomster. I Dricksvattendirektivet (DWD)[2] fastställdes nyligen gränsvärden för PFAS i dricksvatten i syfte att skydda folkhälsan. Dessutom begränsar REACH-förordningen [3] PFOS och vissa PFAS på grund av deras risker för persistens och bioackumulering. Tillsammans utgör dessa direktiv den rättsliga grunden för detta riskbedömningsverktyg, som är avsett att hjälpa kommunerna att följa dessa standarder och minska miljö- och hälsoriskerna. Detta proaktiva förhållningssätt blir allt viktigare i takt med att lagstiftningen utvecklas och medvetenheten om PFAS långsiktiga effekter ökar i Europa.</t>
    </r>
  </si>
  <si>
    <t xml:space="preserve">Antalet fall av höga koncentrationer av PFAS i sötvatten, inklusive dricksvatten, ökar i hela EU. Europeiska kommissionen uppmuntrar därför medlemsstaterna att påskynda övervakningen av PFAS och att vidta åtgärder för att uppfylla överensstämmelserna med DWD-parametrarna.  Enligt förvaltningsplanerna för avrinningsdistrikt är en effektiv förvaltning av vattenkvaliteten på avrinningsområdesnivå en viktig förutsättning för att uppnå målen i ramdirektivet om vatten. Med ”behörig myndighet” avses här en eller flera myndigheter som har identifierats genom samordning av administrativa arrangemang inom avrinningsdistrikt. De ansvariga myndigheterna för de olika stegen i vattenförvaltningscykeln och PFAS-gränsvärdena i dessa steg presenteras i figur 1. Figuren är baserad på gällande direktiv (se referenserna 1-6 i referenslistan).  </t>
  </si>
  <si>
    <t>Detta riskbedömningsverktyg är speciellt utformat för lokala myndigheter och gör det möjligt att identifiera PFAS-risker i vattenmiljöer. Verktyget omfattar hela den kommunala vattencykeln, från vattenuttag och vattenbehandling till vattenförsörjningssystem, avloppsinsamling, avloppsrening och utsläpp av renat avloppsvatten. Verktyget består av åtta steg (åtta tabeller som ska fyllas i). När du har fyllt i tabellerna får du förslag på strategier för att begränsa PFAS-riskerna. Du kan spara dina framsteg och fortsätta senare om det behövs.</t>
  </si>
  <si>
    <t xml:space="preserve">Vad är PFAS? </t>
  </si>
  <si>
    <t xml:space="preserve">PFAS förekommer inte naturligt i miljön, utan deras närvaro är av antropogent ursprung [7]. PFAS är mycket effektiva ytaktiva ämnen och ytskyddsmedel tack vare närvaron av perfluorkolföreningarna, som är både hydrofoba och oleofoba [8]. Dessa egenskaper, tillsammans med mekanisk styrka, tröghet, termisk stabilitet och motståndskraft mot nedbrytning, har lett till en stor efterfrågan på PFAS globalt. På grund av deras extrema beständighet (som beror på den starka bindningen mellan kol och fluor) och oförmåga att brytas ned biologiskt i miljön [9] kallas PFAS ibland för ”evighetskemikalier”[10]. </t>
  </si>
  <si>
    <t xml:space="preserve">Även om vissa komplexa molekyler kan brytas ned delvis över tid, omvandlas de slutligen till långlivade PFAS, som perfluoroktansyra (PFOA) eller perfluoroktansulfonsyra (PFOS), samt andra mindre perfluorerade föreningar som stannar kvar i miljön [11]. Många PFAS-föreningar bioackumuleras i människor, djur och växter [12]. Bland det begränsade antal som har undersökts ingående anses majoriteten vara giftiga. Den omfattande användningen av PFAS sedan 1950-talet har lett till ackumulering av dessa ämnen i olika delar av miljön, inklusive grundvatten, sötvatten, havsvatten, regnvatten, jord, sediment, slam och avloppsvatten från avloppsreningsverk, samt i levande organismer och livsmedelskällor [8], [13], [14]. </t>
  </si>
  <si>
    <t>Var uppmärksam på att ett förslag om begränsning av PFAS i brandsläckningsskum (benämnt “Restricting the use of per- and polyfluoroalkyl substances (PFASs) in fire-fighting foams” av ECHA) för närvarande är aktuellt (våren 2025). De exakta datumen för när förslaget träder i kraft är ännu inte kända.
I framtiden kan brandsläckningsskum därför komma att inte längre utgöra en PFAS-relaterad risk för människor och miljö, men för närvarande gör de det fortfarande.
När man bedömer de nuvarande riskerna är det viktigt att beakta alla potentiella källor till förorening, särskilt eftersom befintliga PFAS-föroreningar inte försvinner av sig själva.</t>
  </si>
  <si>
    <t xml:space="preserve">I detta dokument hänvisar vi till PFAS i enlighet med OECD:s definition [15], övers.: ”PFAS definieras som fluorerade ämnen som innehåller minst en fullständigt fluorinerad metyl- eller metylenkolatom (utan någon H/Cl/Br/I-atom kopplad till den). Med några få undantag omfattar definitionen alla kemikalier som innehåller åtminstone en perfluorerad metylengrupp (-CF3) eller en perfluorerad metylengrupp (-CF2-).” </t>
  </si>
  <si>
    <t>PFAS kan analyseras genom att mäta enskilda, specifika ämnen eller genom att använda olika typer av PFAS-summaanalyser, beroende på regionala riktlinjer och tillgänglighet på metoder. PFAS-summa analyser är metoder som används för att bedöma förekomsten av flera PFAS i miljöprover (eller biologiska prover). Olika summeringsmetoder används beroende på antalet PFAS-föreningar som analyseras:</t>
  </si>
  <si>
    <t xml:space="preserve">PFAS-4: Denna analys summerar koncentrationerna av fyra specifika PFAS-föreningar, ofta inklusive de vanligaste PFAS som PFOS och PFOA. Den ger en grundläggande översikt av föroreningen och är användbar för snabba bedömningar eller efterlevnad av gränsvärden. </t>
  </si>
  <si>
    <t>PFAS-8: Detta är en utvidgning av PFAS-4 och omfattar åtta PFAS-föreningar för att fånga ett bredare spektrum av möjliga miljö- eller hälsoeffekter. PFAS-8-analyser krävs ofta enligt strängare regler och kan ge en mer omfattande riskbedömning.</t>
  </si>
  <si>
    <t>PFAS-24: Denna analys omfattar 24 PFAS-föreningar och ger en detaljerad bild av föroreningarna. Den används i mer ingående studier, t.ex. vid undersökning av komplexa föroreningskällor eller när fullständiga miljö- eller hälsoriskbedömningar behövs.</t>
  </si>
  <si>
    <t>Mer</t>
  </si>
  <si>
    <t>Om du vill veta mer om PFAS kan du titta på EMPEREST videofilmer med utbildningsmaterial:</t>
  </si>
  <si>
    <t>Produktion och användning av PFAS</t>
  </si>
  <si>
    <t>Utsläpp av PFAS i miljön</t>
  </si>
  <si>
    <t>Nya hälso- och miljöfrågor</t>
  </si>
  <si>
    <t>Definitioner:</t>
  </si>
  <si>
    <t>PFAS - PFAS är en grupp av fluorerade ämnen som kännetecknas av att de innehåller minst en fullständigt fluorinerad metyl- eller metylenkolatom. Det innebär att kolatomen är bunden enbart till fluor (utan någon H/Cl/Br/I-atom kopplad till den). Med några få undantag omfattar PFAS alla kemikalier som innehåller minst en perfluorerad metylgrupp (-CF3) eller en perfluorerad metylengrupp (-CF2-).</t>
  </si>
  <si>
    <t xml:space="preserve">PFAS Total - Detta begrepp avser den samlade mängden av alla per- och polyfluorerade alkylsubstanser. Analyser som mäter PFAS Total är inte inriktade på specifika ämnen, utan omfattar hela gruppen av dessa kemikalier. </t>
  </si>
  <si>
    <r>
      <t>Summan av PFAS - Parametern ”Sum of PFAS” (enligt DWD</t>
    </r>
    <r>
      <rPr>
        <vertAlign val="superscript"/>
        <sz val="12"/>
        <rFont val="Aptos Narrow"/>
        <family val="2"/>
        <scheme val="minor"/>
      </rPr>
      <t>2</t>
    </r>
    <r>
      <rPr>
        <sz val="12"/>
        <rFont val="Aptos Narrow"/>
        <family val="2"/>
        <scheme val="minor"/>
      </rPr>
      <t>) omfattar en definierad delmängd av totalt 20 enskilda PFAS-ämnen av betydelse, utvalda från det stora antalet möjliga PFAS-ämnen som ingår i ”PFAS Total”. Detta är en delmängd av ”PFAS Total”-ämnen som innehåller en perfluoralkylgrupp med tre eller fler kolatomer (dvs. -CnF2n-, n ≥ 3) eller en perfluoralkyletergrupp med två eller fler kolatomer (dvs. -CnF2nOCmF2m-, n och m ≥ 1). Enligt denna definition i direktivet exkluderas PFAS-föreningar med ultrakort kedja som består av 2 eller 3 kolatomer från ”Summan av PFAS”. För att genomföra en analytisk bedömning av enskilda, icke-flyktiga organiska spårämnen med kemiska egenskaper som PFAS, är den mest avancerade metoden vätskekromatografi-tandem masspektrometri (LC-MS/MS)</t>
    </r>
    <r>
      <rPr>
        <vertAlign val="superscript"/>
        <sz val="12"/>
        <rFont val="Aptos Narrow"/>
        <family val="2"/>
        <scheme val="minor"/>
      </rPr>
      <t>6</t>
    </r>
    <r>
      <rPr>
        <sz val="12"/>
        <rFont val="Aptos Narrow"/>
        <family val="2"/>
        <scheme val="minor"/>
      </rPr>
      <t>. De följande ämnen ska analyseras:</t>
    </r>
  </si>
  <si>
    <t>Ämne</t>
  </si>
  <si>
    <t>CAS-nummer*</t>
  </si>
  <si>
    <t>Perfluorbutansyra (PFBA)</t>
  </si>
  <si>
    <t>Perfluorpentansyra (PFPA)</t>
  </si>
  <si>
    <t>Perfluorhexansyra (PFHxA)</t>
  </si>
  <si>
    <t>Perfluorheptansyra (PFHpA)</t>
  </si>
  <si>
    <t>Perfluoroktansyra (PFOA)</t>
  </si>
  <si>
    <t>Perfluornonansyra (PFNA)</t>
  </si>
  <si>
    <t>Perfluordekansyra (PFDA)</t>
  </si>
  <si>
    <t>Perfluorundekansyra (PFUnDA)</t>
  </si>
  <si>
    <t>Perfluordodekansyra (PFDoDA)</t>
  </si>
  <si>
    <t>Perfluorotridekansyra (PFTrDA)</t>
  </si>
  <si>
    <t>Perfluorbutansulfonic syra (PFBS)</t>
  </si>
  <si>
    <t>Perfluorpentansulfonic syra (PFPS)</t>
  </si>
  <si>
    <t>Perfluorhexansulfonic syra (PFHxS)</t>
  </si>
  <si>
    <t>Perfluorheptansulfonic syra (PFHpS)</t>
  </si>
  <si>
    <t>Perfluoroktasulfonic syra (PFOS)</t>
  </si>
  <si>
    <t>Perfluornonansulfonic syra (PFNS)</t>
  </si>
  <si>
    <t>Perfluordekansulfonic syra (PFDS)</t>
  </si>
  <si>
    <t>Perfluorundekansulfonic syra (PFUnDS)</t>
  </si>
  <si>
    <t>Perfluordodekansulfonic syra (PFDoDS)</t>
  </si>
  <si>
    <t>Perfluorotridekansulfonic syra (PFTrDS)</t>
  </si>
  <si>
    <t>CAS-nummer (Chemical Abstracts Service) är unika kemiska identifierare. De kan jämföras med streckkoder – de hjälper till att korrekt identifiera ett ämne.</t>
  </si>
  <si>
    <t>Intressenter - allmännyttigt företag (och tjänsteleverantör). En intressent är en organisation som förvaltar och driver vattenreningsverk, avloppsreningsverk och distributionsnät. De säkerställer leverans av säkert dricksvatten och effektiv rening av avloppsvatten.</t>
  </si>
  <si>
    <t xml:space="preserve">Vattenkälla - en naturlig eller konstruerad vattenförekomst från vilken vatten tas upp för mänsklig konsumtion. Här kategoriserar vi vattenkällor i ytvatten och grundvatten. </t>
  </si>
  <si>
    <t>Vattenuttag - är processen att ta vatten från en källa. För statistiska ändamål inom Europeiska unionen (EU) är det grundvatten och ytvatten som samlas in för användning av hushåll och företag (Eurostats ordlista [16]).</t>
  </si>
  <si>
    <t>Använda måttenheter:</t>
  </si>
  <si>
    <t>m3 - kubikmeter , % - procent , km - kilometer , ng/L - nanogram per liter , µg/L -mikrogram per liter</t>
  </si>
  <si>
    <t>STEG 1</t>
  </si>
  <si>
    <t>Inmatning av data:</t>
  </si>
  <si>
    <t>För att säkerställa korrekt resultat, se till att alla obligatoriska fält är ifyllda. Välj lämpligt alternativ genom att skriva ”X” där det är tillämpligt eller lämna nödvändig information där det anges. För att samla in data uppmuntrar vi dig att samarbeta med andra institutioner och intressenter. För att visualisera dina data och se alla objekt som genererar potentiella PFAS-risker föreslår vi att du använder GIS-system.</t>
  </si>
  <si>
    <t>Stad:</t>
  </si>
  <si>
    <t>Befolkning:</t>
  </si>
  <si>
    <t>Detta dokument används för bedömning av PFAS-risker i lokala vattenmiljöer. Verktyget hjälper dig att identifiera potentiella källor till PFAS-föroreningar för att kunna skydda våra vattenresurser (grundvatten, ytvatten, Östersjön) från farliga PFAS-föroreningar. För att kartlägga och bedöma PFAS-risker i din stad eller kommun är det avgörande att ha kunskap om vilka källor som används till dricksvattenproduktion. Vänligen fyll i tabell 1 nedan.</t>
  </si>
  <si>
    <t>Vattenförsörjningssteg:</t>
  </si>
  <si>
    <t>Intressenter</t>
  </si>
  <si>
    <t>Funktioner</t>
  </si>
  <si>
    <t>Källa</t>
  </si>
  <si>
    <t>Vattenverk</t>
  </si>
  <si>
    <t>Tillförsel dricksvatten</t>
  </si>
  <si>
    <t>Uppsamling av avloppsvatten</t>
  </si>
  <si>
    <t>Rening av avloppsvatten</t>
  </si>
  <si>
    <t xml:space="preserve">Vattenkvalitet vid upptagsplats </t>
  </si>
  <si>
    <t>Vattenintag. Vattenrening.</t>
  </si>
  <si>
    <t>Tabell 1 Identifiering av intressenter</t>
  </si>
  <si>
    <t>STEG 2</t>
  </si>
  <si>
    <t xml:space="preserve">Vattenkälla(or) </t>
  </si>
  <si>
    <t>Om du är osäker på vilka källor som används för dricksvatten (t.ex. grundvatten, ytvatten etc.) kontakta de VA-bolag som identifierades i föregående steg. Observera att vissa städer kan vara beroende av flera dricksvattenkällor. Det är viktigt att kartlägga hur många källor som används och var de är belägna. Enligt DWD  [2] är vattenleverantörer ansvariga för att genomföra en ”riskbedömning av försörjningssystemet” - se fig. 1. För att få en komplett bild, samarbeta med leverantörerna och samla in nödvändig information. Ta del av information genom samarbete med leverantörerna. Lägg till fler rader om du vill ange fler dricksvattenkällor.</t>
  </si>
  <si>
    <t>Vänligen fyll i tabell 2.</t>
  </si>
  <si>
    <t>Tabell 2 Källor till dricksvatten</t>
  </si>
  <si>
    <t>Dricksvattenkälla (grundvatten G, av ytvatten S, artificiellt återfyllt grundvatten A)</t>
  </si>
  <si>
    <t>ID för vattenuttagsplats (eller annan märkning som används)</t>
  </si>
  <si>
    <t>STEG 3</t>
  </si>
  <si>
    <t>Stora utsläppskällor av PFAS</t>
  </si>
  <si>
    <t>De största källorna till PFAS-föroreningar som påverkar vattenmiljöer är flygplatser, brandövningsplatser, militära övningsområden, deponier och avloppsreningsverk. Vattenhaltiga filmbildande skum som används för släckning av vätskebränder (t.ex. bränslebränder) används ofta på flygplatser (även på små privata flygplatser), brandövningsplatser och militära övningsfält. Dessa typer av skum innehåller PFAS, som sprids genom marken och kan förorena grundvatten och öppna vattendrag i omgivningen. På deponier lagras olika typer av avfall, bland annat byggmaterial, textilier, stoppning och andra föremål som är kända för att innehålla PFAS. När dessa föremål utsätts för sol, regn och temperaturväxlingar bryts de ned och frigör PFAS. Lakvatten från deponier innehåller ofta stora mängder PFAS. Finns dessa källor till PFAS-föroreningar i din stad eller kommun? Om ja, hur långt är de från vattentäkterna? Användning av GIS är rekommenderad för att placera potentiella PFAS-föroreningskällor på kartan. Vänligen fyll i tabell 3 (nedan). Sätt X i kolumnen JA eller NEJ. Markera även avståndet i km till närmaste vattenkälla.</t>
  </si>
  <si>
    <t>Tabell 3 Potentiella källor till PFAS-föroreningar i vattenmiljön.</t>
  </si>
  <si>
    <t>NEJ</t>
  </si>
  <si>
    <t>Avstånd (fågelvägen) från närmaste vattenkälla (om tillämpligt), km</t>
  </si>
  <si>
    <t>Flygplats</t>
  </si>
  <si>
    <t>Brandövningsplats</t>
  </si>
  <si>
    <t>Militär övningsplats</t>
  </si>
  <si>
    <t>Deponi</t>
  </si>
  <si>
    <t xml:space="preserve">Reningsverk </t>
  </si>
  <si>
    <t xml:space="preserve">Åtgärdsstrategier, Stora utsläppskällor av PFAS </t>
  </si>
  <si>
    <t xml:space="preserve">Vattenhaltiga filmbildande brandsläckningsskum, som används för att släcka bränder i brandfarliga vätskor (t.ex. bränslebränder) innehåller PFAS. Dessa skum gör flygplatser, militära övningsområden och brandkårens övningsområden till källor för PFAS-föroreningar. Om flygplatser, militära övningsområden eller brandövningsplatser ligger närmare än 6 km från dricksvattenkällan bör du vidta de åtgärder som beskrivs nedan: - Organisationer som använder PFAS-haltiga brandsläckningsskum bör överväga om dessa kan ersättas med fluorfritt alternativ. - Genomför analyser av marken i de drabbade områdena. - Om marken är förorenad, kontakta experter för att utveckla en saneringsplan. </t>
  </si>
  <si>
    <t xml:space="preserve">Deponier lagrar PFAS-haltigt avfall och genererar lakvatten, medan avloppsreningsverk släpper ut PFAS direkt i miljön genom renat avloppsvatten. Om dessa platser ligger inom 6 km från dricksvattenkälla, bör följande åtgärder vidtas: - Utarbeta ett övervakningsprogram för både vattentäkt och dricksvatten, inklusive standardparametrar: PFAS totalt och summan av PFAS-ämnen. - Övervaka renat avloppsvatten och lakvatten från deponier.  - Analysera jordprover i berörda områden. - Om marken i området är förorenad ska du kontakta experter för att ta fram en saneringsplan.  </t>
  </si>
  <si>
    <t>Aqueous Film Forming Foams (AFFF), som används för att släcka bränder i brandfarliga vätskor, t.ex. bränslebränder, innehåller PFAS. Dessa skum gör att flygplatser, militära övningsfält och brandövningsplatser blir källor till PFAS-förorening.Deponier lagrar PFAS-haltigt avfall och genererar lakvatten, och reningsverk släpper ut PFAS direkt till miljön via det renade avloppsvattnet.Om dessa platser är belägna inom avrinningsområden eller tillrinningszoner för viktiga grundvattenmagasin bör du vidta följande åtgärder:· Organisationer som använder PFAS-innehållande brandskum bör utvärdera om det kan ersättas med fluorfria alternativ.· Utveckla ett övervakningsprogram för både råvatten och dricksvatten, inklusive standardparametrar: PFAS total och summan av PFAS.· Övervaka renat avloppsvatten och lakvatten från deponier.· Genomför analyser av jord i berörda områden.· Om jorden i området är förorenad, kontakta experter för att ta fram en saneringsplan.</t>
  </si>
  <si>
    <t>Om resultaten från PFAS-analyserna är högre än gränsvärdena, men du inte har några tydliga PFAS-källor, rekommenderar vi att du kontaktar experter på PFAS-föroreningar för att få hjälp med att identifiera möjliga föroreningskällor.</t>
  </si>
  <si>
    <t>Vänligen se sidan nedan för åtgärdsstrategier.</t>
  </si>
  <si>
    <t>STEG 4</t>
  </si>
  <si>
    <t>Resultat av PFAS-analyser</t>
  </si>
  <si>
    <r>
      <t>För att kunna bedöma om det finns risk för PFAS-förorening i dricksvatten eller avloppsvatten är det viktigt att veta om några PFAS-analyser har genomförts. Kontakta de aktörer som ansvarar för dricksvattenrening och avloppsvattenrening och fråga om de har utfört PFAS-analyser av dricksvatten samt av utgående avloppsvatten från reningsverket. Dricksvattendirektivet fastställer ett gränsvärde på 0,1 µg/L för summan av 20 individuella PFAS-föreningar (</t>
    </r>
    <r>
      <rPr>
        <i/>
        <sz val="12"/>
        <rFont val="Aptos Narrow"/>
        <family val="2"/>
        <scheme val="minor"/>
      </rPr>
      <t>Summan av PFAS</t>
    </r>
    <r>
      <rPr>
        <sz val="12"/>
        <rFont val="Aptos Narrow"/>
        <family val="2"/>
        <scheme val="minor"/>
      </rPr>
      <t>). För den totala PFAS-halten, inklusive bredare grupper av PFAS-föreningar, är gränsvärdet 0,5 µg/L (</t>
    </r>
    <r>
      <rPr>
        <i/>
        <sz val="12"/>
        <rFont val="Aptos Narrow"/>
        <family val="2"/>
        <scheme val="minor"/>
      </rPr>
      <t>PFAS total</t>
    </r>
    <r>
      <rPr>
        <sz val="12"/>
        <rFont val="Aptos Narrow"/>
        <family val="2"/>
        <scheme val="minor"/>
      </rPr>
      <t xml:space="preserve">). ”Direktivet anger ingen mer specifik definition av parametern. För närvarande finns ingen enskild analytisk metod som fullt ut kan täcka eller kvantifiera alla möjliga ämnen inom denna mycket stora ämnesgrupp, som omfattar ett brett spektrum av molekylvikter samt olika kemiska och strukturella egenskaper. I detta avseende måste varje analytisk metod för organiska spårämnen betraktas som att den har sitt eget ‘analytiska fönster’, som kan vara bredare eller smalare. Parametern </t>
    </r>
    <r>
      <rPr>
        <i/>
        <sz val="12"/>
        <rFont val="Aptos Narrow"/>
        <family val="2"/>
        <scheme val="minor"/>
      </rPr>
      <t>PFAS Total</t>
    </r>
    <r>
      <rPr>
        <sz val="12"/>
        <rFont val="Aptos Narrow"/>
        <family val="2"/>
        <scheme val="minor"/>
      </rPr>
      <t xml:space="preserve"> är en typisk summaparameter, och alla rekommenderade metoder kan ge användbara resultat och fungera som en proxy för att mäta den. För mer information, se den fullständiga rapporten om den tekniska och socioekonomiska bedömningen.” [6] Fyll i tabell 4 (nedan) om resultat finns tillgängliga. Om inga analyser har utförts, markera detta i tabellen. Välj D för dricksvatten (eller råvatten) och W för avloppsvatten.</t>
    </r>
  </si>
  <si>
    <t>Ställe</t>
  </si>
  <si>
    <t>Summan av PFAS, µg/L</t>
  </si>
  <si>
    <t>D eller W</t>
  </si>
  <si>
    <t>Tabell 4 Resultat av PFAS-analys</t>
  </si>
  <si>
    <t>Åtgärdsstrategier</t>
  </si>
  <si>
    <t>Dricksvatten och livsmedel som förorenats med PFAS är de vanligaste källorna till PFAS-exponering. Nuvarande gränsvärden är 0,1 µg/L för summan av PFAS och 0,5 µg/L för total PFAS. Kontakta relevanta intressenter och begär ut tillgängliga analysresultat. Om inga analyser har genomförts, bör ett övervakningsprogram för dricksvatten utvecklas med mätningar av standardparametrarna: PFAS totalt och summan av PFAS. Om uppmätta koncentrationer av PFAS överskrider gränsvärdena, bör du rådfråga experter och utvärdera implementeringen av ytterligare rening av dricksvatten (t.ex. granulärt aktivt kol, jonbytarmassor och membransystem).</t>
  </si>
  <si>
    <t>STEG 5</t>
  </si>
  <si>
    <t>Avloppsvatten</t>
  </si>
  <si>
    <t>Vänligen fyll i tabell 5. Efter att du har fyllt i m³/dag kommer procenten att beräknas automatiskt.</t>
  </si>
  <si>
    <t>Fråga din aktör som ansvarar för insamling och rening av avloppsvatten vilken andel av avloppsvattnet som är hushållsavloppsvatten (kommunalt avloppsvatten) och vilken andel som är industriavloppsvatten. Genom att känna till dessa siffror kan du motivera var insatser bör prioriteras. Om en betydande mängd insamlat avloppsvatten kommer från industrin är det viktigt att fokusera på industrin. Om du inte kan få information om vissa specifika kategorier kan du bortse från dem för tillfället. För närvarande finns inga PFAS-gränsvärden för utgående vatten från reningsverk. Vi rekommenderar dock att kontrollera så att inkommande och utgående vatten från reningsverket inte överskrider följande värden: Summan av PFAS 0,1 µg/L och PFAS total 0,5 µg/L.</t>
  </si>
  <si>
    <r>
      <t>Volym i m</t>
    </r>
    <r>
      <rPr>
        <vertAlign val="superscript"/>
        <sz val="12"/>
        <rFont val="Aptos Narrow"/>
        <family val="2"/>
        <scheme val="minor"/>
      </rPr>
      <t>3</t>
    </r>
    <r>
      <rPr>
        <sz val="12"/>
        <rFont val="Aptos Narrow"/>
        <family val="2"/>
        <scheme val="minor"/>
      </rPr>
      <t>/dag</t>
    </r>
  </si>
  <si>
    <t>Fördelning i %</t>
  </si>
  <si>
    <t>Hushållsavloppsvatten</t>
  </si>
  <si>
    <t>Dagvatten</t>
  </si>
  <si>
    <t>Industriellt avloppsvatten</t>
  </si>
  <si>
    <t>Gemensamt avloppsvatten (blandat avloppsvatten från både hushålls- och dagvatten)</t>
  </si>
  <si>
    <t>Totalt belopp</t>
  </si>
  <si>
    <t>Tabell 5 Klassificering av avloppsvatten</t>
  </si>
  <si>
    <t>Industriellt avloppsvatten kan innehålla höga koncentrationer av PFAS, vilket innebär en ökad risk för PFAS-föroreningar om avloppsreningsverk hanterar en betydande andel industriellt vatten. Om andelen industriellt avloppsvatten överstiger 5%, bör ett övervakningsprogram för avloppsvatten utvecklas. Programmet bör inkludera mätningar av inflödet och utflödet från reningsverket, inklusive standardparametrarna PFAS totalt och summan av PFAS. Om de uppmätta koncentrationerna av PFAS överskrider rekommenderade gränsvärden, överväg att använda granulärt aktivt kol, anjonbytarhartser och nanofiltrationsmembransystem för att avlägsna PFAS innan vattnet släpps ut till recipienten.</t>
  </si>
  <si>
    <t>STEG 6</t>
  </si>
  <si>
    <t>Slam från reningsverk</t>
  </si>
  <si>
    <t>Slam från avloppsreningsverk kan ackumulera PFAS. Används slam direkt, eller bearbetas det till kompost för att sedan användas inom för grön infrastruktur (parker, nya grönområden)?</t>
  </si>
  <si>
    <t>Nej</t>
  </si>
  <si>
    <t>Tabell 6 Slam från avloppsreningsverk</t>
  </si>
  <si>
    <t>Slam från avloppsreningsverk kan ackumulera PFAS. Om slammet från avloppsreningsverk används för grön infrastruktur är det viktigt att utvärdera koncentrationer av PFAS i slammet. Efter bedömningen kommer det att vara tydligt om slam från avloppsreningsverket är säkert för ändamålet.</t>
  </si>
  <si>
    <t>Ingen åtgärdsstrategi behövs</t>
  </si>
  <si>
    <t>STEG 7</t>
  </si>
  <si>
    <t>Enskilda dricksvattenbrunnar</t>
  </si>
  <si>
    <t>Enligt DWD2: ”För att minska den potentiella administrativa bördan för vattenleverantörer som tillhandahåller mellan 10 m3 och 100 m3 per dag i genomsnitt eller försörjer mellan 50 och 500 människor bör medlemsstaterna kunna undanta sådana vattenleverantörer från skyldigheten att göra en riskbedömning avseende försörjningssystemet under förutsättning att regelbunden övervakning i enlighet med detta direktiv utförs.” Detta innebär att kommunen inte är ansvarig för att utföra riskbedömningar för små enskilda brunnar (uttag under 10 m3 per dygn). Vi rekommenderar dock att kommunen gör en översiktlig kartläggning av antalet enskilda dricksvattenbrunnar inom kommunen eftersom de kan utgöra en risk för PFAS-exponering. Kommunalt dricksvatten behandlas i vattenverk, och kommunala brunnar är vanligtvis belägna i skyddade områden. Därför löper enskilda brunnar högre risk att få förorenat vatten (inklusive PFAS). För att få en bättre förståelse av riskerna är det viktigt att veta hur många invånare i kommunen som använder enskilda brunnar som sin dricksvattenkälla. Vänligen ange hur många invånare som använder enskilda brunnar (sätt ett X) på rätt kategori i Tabell 7 nedan.</t>
  </si>
  <si>
    <t>Tabell 7 Användare av enskilda brunnar</t>
  </si>
  <si>
    <t>Enligt EU-lagstiftning behöver källor som levererar mellan 10 m3 och 100 m3 vatten per dag (i genomsnitt eller betjänar mellan 50 och 500 personer) inte göra en riskbedömning. Enskilda brunnar omfattas inte av kommunens ansvar, men de har en högre risk för vattenförorening, inklusive PFAS. Dricksvatten från större källor behandlas vanligtvis, och dessa källor finns oftast i skyddade områden, vilket inte gäller enskilda brunnar. För att skydda invånarna bör du informera myndigheten om riskerna med PFAS-föroreningar. Om enskilda brunnar är belägna i potentiellt förorenade områden rekommenderar vi att du kontaktar den ansvariga nationella myndigheten och ber dem utföra PFAS-analyser.</t>
  </si>
  <si>
    <t>Enligt den information som lämnats har du låg risk för PFAS-kontaminering för invånare från användning av enskilda brunnar.</t>
  </si>
  <si>
    <t>Steg 8</t>
  </si>
  <si>
    <t>Frivilliga brandkårer</t>
  </si>
  <si>
    <t>Brandskum kan innehålla PFAS, och det är viktigt att identifiera alla möjliga PFAS-källor. Därför ber vi dig svara på om det finns frivilliga brandkårer i din stad eller kommun.</t>
  </si>
  <si>
    <t> Tabell 8 Frivilliga brandkårer</t>
  </si>
  <si>
    <t xml:space="preserve">Brandskum kan innehålla PFAS. Om frivilliga brandkårer är verksamma i din kommun, bör du: ·       Informera frivilliga brandkårer om hälso- och miljörisker av PFAS. Organisationer som använder PFAS-innehållande brandskum bör överväga om brandsläckningsskummet kan ersättas med ett fluorfritt alternativ. ·       Gamla behållare som använts för fluorerade skum bör rengöras ordentligt innan de används med nya skum. </t>
  </si>
  <si>
    <t>REFERENSER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</si>
</sst>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2"/>
      <color theme="1"/>
      <name val="Aptos Narrow"/>
      <family val="2"/>
      <scheme val="minor"/>
    </font>
    <font>
      <sz val="12"/>
      <color theme="1"/>
      <name val="Aptos Narrow"/>
      <family val="2"/>
      <scheme val="minor"/>
    </font>
    <font>
      <sz val="9"/>
      <color theme="1"/>
      <name val="Aptos Narrow"/>
      <family val="2"/>
      <scheme val="minor"/>
    </font>
    <font>
      <b/>
      <sz val="14"/>
      <color rgb="FF17365F"/>
      <name val="Aptos Narrow"/>
      <family val="2"/>
      <scheme val="minor"/>
    </font>
    <font>
      <b/>
      <sz val="9"/>
      <color rgb="FF17365F"/>
      <name val="Aptos Narrow"/>
      <family val="2"/>
      <scheme val="minor"/>
    </font>
    <font>
      <sz val="12"/>
      <color theme="0"/>
      <name val="Aptos Narrow"/>
      <family val="2"/>
      <scheme val="minor"/>
    </font>
    <font>
      <u/>
      <sz val="12"/>
      <color theme="10"/>
      <name val="Aptos Narrow"/>
      <family val="2"/>
      <scheme val="minor"/>
    </font>
    <font>
      <sz val="9"/>
      <color theme="1"/>
      <name val="Aptos Display"/>
      <family val="2"/>
      <scheme val="major"/>
    </font>
    <font>
      <b/>
      <sz val="9"/>
      <color theme="0"/>
      <name val="Aptos Display"/>
      <family val="2"/>
      <scheme val="major"/>
    </font>
    <font>
      <b/>
      <sz val="9"/>
      <color theme="0"/>
      <name val="Aptos Narrow"/>
      <family val="2"/>
      <scheme val="minor"/>
    </font>
    <font>
      <b/>
      <sz val="10"/>
      <color theme="1"/>
      <name val="Aptos Narrow"/>
      <family val="2"/>
      <scheme val="minor"/>
    </font>
    <font>
      <sz val="8"/>
      <name val="Aptos Narrow"/>
      <family val="2"/>
      <scheme val="minor"/>
    </font>
    <font>
      <sz val="12"/>
      <color rgb="FF17365F"/>
      <name val="Aptos Narrow"/>
      <family val="2"/>
      <scheme val="minor"/>
    </font>
    <font>
      <sz val="9"/>
      <color rgb="FF17365F"/>
      <name val="Aptos Narrow"/>
      <family val="2"/>
      <scheme val="minor"/>
    </font>
    <font>
      <b/>
      <u/>
      <sz val="9"/>
      <color rgb="FF17365F"/>
      <name val="Aptos Narrow"/>
      <family val="2"/>
      <scheme val="minor"/>
    </font>
    <font>
      <sz val="12"/>
      <color rgb="FFFFFFFF"/>
      <name val="Aptos Narrow"/>
      <family val="2"/>
      <scheme val="minor"/>
    </font>
    <font>
      <sz val="12"/>
      <color rgb="FFFF0000"/>
      <name val="Aptos Narrow"/>
      <family val="2"/>
      <scheme val="minor"/>
    </font>
    <font>
      <sz val="12"/>
      <color theme="1"/>
      <name val="Aptos Narrow"/>
      <family val="2"/>
    </font>
    <font>
      <sz val="12"/>
      <color theme="1"/>
      <name val="Aptos Narrow"/>
    </font>
    <font>
      <sz val="12"/>
      <color theme="1"/>
      <name val="Aptos Narrow"/>
      <scheme val="minor"/>
    </font>
    <font>
      <b/>
      <sz val="9"/>
      <color rgb="FF17365F"/>
      <name val="Aptos Narrow"/>
      <scheme val="minor"/>
    </font>
    <font>
      <sz val="12"/>
      <color theme="1"/>
      <name val="Aptos Narrow (Body)"/>
    </font>
    <font>
      <sz val="12"/>
      <name val="Aptos Narrow"/>
      <family val="2"/>
      <scheme val="minor"/>
    </font>
    <font>
      <vertAlign val="superscript"/>
      <sz val="12"/>
      <name val="Aptos Narrow"/>
      <family val="2"/>
      <scheme val="minor"/>
    </font>
    <font>
      <i/>
      <sz val="12"/>
      <name val="Aptos Narrow"/>
      <family val="2"/>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17365F"/>
        <bgColor indexed="64"/>
      </patternFill>
    </fill>
    <fill>
      <patternFill patternType="solid">
        <fgColor rgb="FFFFFFFF"/>
        <bgColor rgb="FF000000"/>
      </patternFill>
    </fill>
    <fill>
      <patternFill patternType="solid">
        <fgColor theme="0" tint="-4.9989318521683403E-2"/>
        <bgColor rgb="FF000000"/>
      </patternFill>
    </fill>
  </fills>
  <borders count="21">
    <border>
      <left/>
      <right/>
      <top/>
      <bottom/>
      <diagonal/>
    </border>
    <border>
      <left/>
      <right/>
      <top/>
      <bottom style="medium">
        <color indexed="64"/>
      </bottom>
      <diagonal/>
    </border>
    <border>
      <left style="thin">
        <color rgb="FFAEBFD6"/>
      </left>
      <right/>
      <top style="thin">
        <color rgb="FFAEBFD6"/>
      </top>
      <bottom style="thin">
        <color rgb="FFAEBFD6"/>
      </bottom>
      <diagonal/>
    </border>
    <border>
      <left/>
      <right/>
      <top style="thin">
        <color rgb="FFAEBFD6"/>
      </top>
      <bottom style="thin">
        <color rgb="FFAEBFD6"/>
      </bottom>
      <diagonal/>
    </border>
    <border>
      <left/>
      <right style="thin">
        <color rgb="FFAEBFD6"/>
      </right>
      <top style="thin">
        <color rgb="FFAEBFD6"/>
      </top>
      <bottom style="thin">
        <color rgb="FFAEBFD6"/>
      </bottom>
      <diagonal/>
    </border>
    <border>
      <left/>
      <right/>
      <top style="thin">
        <color rgb="FFAEBFD6"/>
      </top>
      <bottom/>
      <diagonal/>
    </border>
    <border>
      <left style="medium">
        <color rgb="FFAEBFD6"/>
      </left>
      <right style="medium">
        <color rgb="FFAEBFD6"/>
      </right>
      <top style="medium">
        <color rgb="FFAEBFD6"/>
      </top>
      <bottom style="medium">
        <color rgb="FFAEBFD6"/>
      </bottom>
      <diagonal/>
    </border>
    <border>
      <left style="medium">
        <color rgb="FFAEBFD6"/>
      </left>
      <right/>
      <top style="medium">
        <color rgb="FFAEBFD6"/>
      </top>
      <bottom/>
      <diagonal/>
    </border>
    <border>
      <left/>
      <right/>
      <top style="medium">
        <color rgb="FFAEBFD6"/>
      </top>
      <bottom/>
      <diagonal/>
    </border>
    <border>
      <left/>
      <right style="medium">
        <color rgb="FFAEBFD6"/>
      </right>
      <top style="medium">
        <color rgb="FFAEBFD6"/>
      </top>
      <bottom/>
      <diagonal/>
    </border>
    <border>
      <left style="medium">
        <color rgb="FFAEBFD6"/>
      </left>
      <right/>
      <top/>
      <bottom style="medium">
        <color rgb="FFAEBFD6"/>
      </bottom>
      <diagonal/>
    </border>
    <border>
      <left/>
      <right/>
      <top/>
      <bottom style="medium">
        <color rgb="FFAEBFD6"/>
      </bottom>
      <diagonal/>
    </border>
    <border>
      <left/>
      <right style="medium">
        <color rgb="FFAEBFD6"/>
      </right>
      <top/>
      <bottom style="medium">
        <color rgb="FFAEBFD6"/>
      </bottom>
      <diagonal/>
    </border>
    <border>
      <left style="medium">
        <color rgb="FFAEBFD6"/>
      </left>
      <right/>
      <top style="medium">
        <color rgb="FFAEBFD6"/>
      </top>
      <bottom style="medium">
        <color rgb="FFAEBFD6"/>
      </bottom>
      <diagonal/>
    </border>
    <border>
      <left/>
      <right/>
      <top/>
      <bottom style="thin">
        <color rgb="FFAEBFD6"/>
      </bottom>
      <diagonal/>
    </border>
    <border>
      <left style="thin">
        <color rgb="FFAEBFD6"/>
      </left>
      <right style="thin">
        <color rgb="FFAEBFD6"/>
      </right>
      <top style="thin">
        <color rgb="FFAEBFD6"/>
      </top>
      <bottom style="thin">
        <color rgb="FFAEBFD6"/>
      </bottom>
      <diagonal/>
    </border>
    <border>
      <left style="thin">
        <color rgb="FFAEBFD6"/>
      </left>
      <right/>
      <top/>
      <bottom style="thin">
        <color rgb="FFAEBFD6"/>
      </bottom>
      <diagonal/>
    </border>
    <border>
      <left/>
      <right style="thin">
        <color rgb="FFAEBFD6"/>
      </right>
      <top/>
      <bottom style="thin">
        <color rgb="FFAEBFD6"/>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6" fillId="0" borderId="0" applyNumberFormat="0" applyFill="0" applyBorder="0" applyAlignment="0" applyProtection="0"/>
    <xf numFmtId="9" fontId="1" fillId="0" borderId="0" applyFont="0" applyFill="0" applyBorder="0" applyAlignment="0" applyProtection="0"/>
  </cellStyleXfs>
  <cellXfs count="123">
    <xf numFmtId="0" fontId="0" fillId="0" borderId="0" xfId="0"/>
    <xf numFmtId="0" fontId="0" fillId="2" borderId="0" xfId="0" applyFill="1"/>
    <xf numFmtId="0" fontId="0" fillId="3" borderId="0" xfId="0" applyFill="1"/>
    <xf numFmtId="0" fontId="0" fillId="2" borderId="1" xfId="0" applyFill="1" applyBorder="1"/>
    <xf numFmtId="0" fontId="2" fillId="2" borderId="0" xfId="0" applyFont="1" applyFill="1" applyAlignment="1">
      <alignment vertical="top" wrapText="1"/>
    </xf>
    <xf numFmtId="0" fontId="0" fillId="4" borderId="0" xfId="0" applyFill="1"/>
    <xf numFmtId="0" fontId="5" fillId="4" borderId="0" xfId="0" applyFont="1" applyFill="1"/>
    <xf numFmtId="0" fontId="0" fillId="3" borderId="0" xfId="0" applyFill="1" applyAlignment="1">
      <alignment vertical="top" wrapText="1"/>
    </xf>
    <xf numFmtId="0" fontId="12" fillId="2" borderId="0" xfId="0" applyFont="1" applyFill="1"/>
    <xf numFmtId="0" fontId="13" fillId="2" borderId="0" xfId="0" applyFont="1" applyFill="1" applyAlignment="1">
      <alignment vertical="top" wrapText="1"/>
    </xf>
    <xf numFmtId="0" fontId="4" fillId="2" borderId="6" xfId="1" applyFont="1" applyFill="1" applyBorder="1" applyAlignment="1">
      <alignment horizontal="center" vertical="center"/>
    </xf>
    <xf numFmtId="0" fontId="10" fillId="2" borderId="0" xfId="0" applyFont="1" applyFill="1"/>
    <xf numFmtId="0" fontId="5" fillId="2" borderId="0" xfId="0" applyFont="1" applyFill="1"/>
    <xf numFmtId="0" fontId="15" fillId="5" borderId="0" xfId="0" applyFont="1" applyFill="1"/>
    <xf numFmtId="0" fontId="3" fillId="2" borderId="0" xfId="0" applyFont="1" applyFill="1" applyAlignment="1">
      <alignment horizontal="center"/>
    </xf>
    <xf numFmtId="0" fontId="5" fillId="4" borderId="0" xfId="0" applyFont="1" applyFill="1" applyAlignment="1">
      <alignment vertical="center" wrapText="1"/>
    </xf>
    <xf numFmtId="0" fontId="5" fillId="4" borderId="0" xfId="0" applyFont="1" applyFill="1" applyAlignment="1">
      <alignment vertical="top" wrapText="1"/>
    </xf>
    <xf numFmtId="0" fontId="5" fillId="4" borderId="0" xfId="0" applyFont="1" applyFill="1" applyAlignment="1">
      <alignment wrapText="1"/>
    </xf>
    <xf numFmtId="0" fontId="0" fillId="3" borderId="0" xfId="0" applyFill="1" applyAlignment="1">
      <alignment vertical="center" wrapText="1"/>
    </xf>
    <xf numFmtId="0" fontId="0" fillId="3" borderId="0" xfId="0" applyFill="1" applyAlignment="1">
      <alignment wrapText="1"/>
    </xf>
    <xf numFmtId="0" fontId="5" fillId="2" borderId="1" xfId="0" applyFont="1" applyFill="1" applyBorder="1"/>
    <xf numFmtId="0" fontId="5" fillId="3" borderId="0" xfId="0" applyFont="1" applyFill="1"/>
    <xf numFmtId="0" fontId="5" fillId="5" borderId="0" xfId="0" applyFont="1" applyFill="1"/>
    <xf numFmtId="49" fontId="0" fillId="3" borderId="0" xfId="0" applyNumberFormat="1" applyFill="1"/>
    <xf numFmtId="0" fontId="7" fillId="0" borderId="0" xfId="0" applyFont="1" applyAlignment="1">
      <alignment vertical="top" wrapText="1"/>
    </xf>
    <xf numFmtId="0" fontId="7" fillId="2" borderId="0" xfId="0" applyFont="1" applyFill="1"/>
    <xf numFmtId="0" fontId="16" fillId="3" borderId="0" xfId="0" applyFont="1" applyFill="1"/>
    <xf numFmtId="0" fontId="2" fillId="2" borderId="5" xfId="0" applyFont="1" applyFill="1" applyBorder="1" applyAlignment="1">
      <alignment horizontal="left"/>
    </xf>
    <xf numFmtId="0" fontId="8" fillId="4" borderId="15" xfId="0" applyFont="1" applyFill="1" applyBorder="1" applyAlignment="1">
      <alignment horizontal="center" vertical="center" wrapText="1"/>
    </xf>
    <xf numFmtId="0" fontId="8" fillId="4" borderId="15" xfId="0" applyFont="1" applyFill="1" applyBorder="1" applyAlignment="1">
      <alignment vertical="center" wrapText="1"/>
    </xf>
    <xf numFmtId="0" fontId="7" fillId="0" borderId="15" xfId="0" applyFont="1" applyBorder="1" applyAlignment="1">
      <alignment vertical="top" wrapText="1"/>
    </xf>
    <xf numFmtId="0" fontId="9" fillId="4" borderId="13" xfId="0" applyFont="1" applyFill="1" applyBorder="1"/>
    <xf numFmtId="0" fontId="13" fillId="2" borderId="0" xfId="0" applyFont="1" applyFill="1" applyAlignment="1">
      <alignment horizontal="left" vertical="top" wrapText="1"/>
    </xf>
    <xf numFmtId="0" fontId="17" fillId="3" borderId="0" xfId="0" applyFont="1" applyFill="1" applyAlignment="1">
      <alignment vertical="top" wrapText="1"/>
    </xf>
    <xf numFmtId="0" fontId="2" fillId="2" borderId="0" xfId="1" applyFont="1" applyFill="1" applyAlignment="1">
      <alignment vertical="center" wrapText="1"/>
    </xf>
    <xf numFmtId="0" fontId="2" fillId="2" borderId="0" xfId="1" applyFont="1" applyFill="1" applyAlignment="1">
      <alignment wrapText="1"/>
    </xf>
    <xf numFmtId="0" fontId="2" fillId="2" borderId="0" xfId="0" applyFont="1" applyFill="1" applyAlignment="1">
      <alignment vertical="center" wrapText="1"/>
    </xf>
    <xf numFmtId="0" fontId="2" fillId="0" borderId="15" xfId="0" applyFont="1" applyBorder="1" applyAlignment="1">
      <alignment horizontal="center" vertical="center" wrapText="1"/>
    </xf>
    <xf numFmtId="0" fontId="19" fillId="3" borderId="0" xfId="0" applyFont="1" applyFill="1" applyAlignment="1">
      <alignment vertical="top" wrapText="1"/>
    </xf>
    <xf numFmtId="0" fontId="18" fillId="3" borderId="0" xfId="0" applyFont="1" applyFill="1" applyAlignment="1">
      <alignment vertical="top" wrapText="1"/>
    </xf>
    <xf numFmtId="0" fontId="20" fillId="2" borderId="6" xfId="1" applyFont="1" applyFill="1" applyBorder="1" applyAlignment="1">
      <alignment horizontal="center" vertical="center"/>
    </xf>
    <xf numFmtId="0" fontId="2" fillId="2" borderId="0" xfId="1" applyFont="1" applyFill="1" applyAlignment="1">
      <alignment vertical="top" wrapText="1"/>
    </xf>
    <xf numFmtId="0" fontId="2" fillId="2" borderId="0" xfId="0" applyFont="1" applyFill="1" applyAlignment="1">
      <alignment horizontal="center" wrapText="1"/>
    </xf>
    <xf numFmtId="0" fontId="19" fillId="3" borderId="0" xfId="0" applyFont="1" applyFill="1" applyAlignment="1">
      <alignment vertical="center" wrapText="1"/>
    </xf>
    <xf numFmtId="0" fontId="19" fillId="3" borderId="0" xfId="0" applyFont="1" applyFill="1" applyAlignment="1">
      <alignment wrapText="1"/>
    </xf>
    <xf numFmtId="0" fontId="0" fillId="6" borderId="0" xfId="0" applyFill="1" applyAlignment="1">
      <alignment vertical="center" wrapText="1"/>
    </xf>
    <xf numFmtId="0" fontId="22" fillId="0" borderId="0" xfId="0" applyFont="1" applyAlignment="1">
      <alignment horizontal="left" wrapText="1"/>
    </xf>
    <xf numFmtId="0" fontId="22" fillId="0" borderId="0" xfId="0" applyFont="1" applyAlignment="1">
      <alignment horizontal="left" vertical="center"/>
    </xf>
    <xf numFmtId="0" fontId="22" fillId="0" borderId="0" xfId="0" applyFont="1" applyAlignment="1">
      <alignment horizontal="left" vertical="center" wrapText="1"/>
    </xf>
    <xf numFmtId="0" fontId="22" fillId="3" borderId="0" xfId="0" applyFont="1" applyFill="1" applyAlignment="1">
      <alignment horizontal="left" vertical="top" wrapText="1"/>
    </xf>
    <xf numFmtId="0" fontId="22" fillId="0" borderId="0" xfId="0" applyFont="1" applyAlignment="1">
      <alignment horizontal="left"/>
    </xf>
    <xf numFmtId="0" fontId="22" fillId="0" borderId="0" xfId="0" applyFont="1" applyAlignment="1">
      <alignment horizontal="left" vertical="top" wrapText="1"/>
    </xf>
    <xf numFmtId="0" fontId="22" fillId="0" borderId="18" xfId="0" applyFont="1" applyBorder="1" applyAlignment="1">
      <alignment horizontal="left" vertical="center" wrapText="1"/>
    </xf>
    <xf numFmtId="0" fontId="22" fillId="0" borderId="19" xfId="0" applyFont="1" applyBorder="1" applyAlignment="1">
      <alignment horizontal="left" vertical="center" wrapText="1"/>
    </xf>
    <xf numFmtId="0" fontId="22" fillId="0" borderId="20" xfId="0" applyFont="1" applyBorder="1" applyAlignment="1">
      <alignment horizontal="left" vertical="center" wrapText="1"/>
    </xf>
    <xf numFmtId="0" fontId="3" fillId="2" borderId="0" xfId="0" applyFont="1" applyFill="1" applyAlignment="1">
      <alignment horizontal="center"/>
    </xf>
    <xf numFmtId="0" fontId="2" fillId="2" borderId="0" xfId="0" applyFont="1" applyFill="1" applyAlignment="1">
      <alignment horizontal="left" vertical="top" wrapText="1"/>
    </xf>
    <xf numFmtId="0" fontId="2" fillId="0" borderId="0" xfId="0" applyFont="1" applyAlignment="1">
      <alignment horizontal="left" vertical="top" wrapText="1"/>
    </xf>
    <xf numFmtId="0" fontId="2" fillId="2" borderId="0" xfId="0" applyFont="1" applyFill="1" applyAlignment="1">
      <alignment horizontal="left"/>
    </xf>
    <xf numFmtId="0" fontId="2" fillId="2" borderId="0" xfId="0" applyFont="1" applyFill="1" applyAlignment="1">
      <alignment horizontal="left" wrapText="1"/>
    </xf>
    <xf numFmtId="0" fontId="2" fillId="0" borderId="0" xfId="0" applyFont="1" applyAlignment="1">
      <alignment horizontal="left" wrapText="1"/>
    </xf>
    <xf numFmtId="0" fontId="2" fillId="0" borderId="0" xfId="0" applyFont="1" applyAlignment="1">
      <alignment horizontal="left"/>
    </xf>
    <xf numFmtId="0" fontId="2" fillId="0" borderId="0" xfId="0" applyFont="1" applyAlignment="1">
      <alignment horizontal="left" vertical="top"/>
    </xf>
    <xf numFmtId="0" fontId="2" fillId="2" borderId="0" xfId="1" applyFont="1" applyFill="1" applyAlignment="1">
      <alignment horizontal="left" vertical="center" wrapText="1"/>
    </xf>
    <xf numFmtId="0" fontId="2" fillId="2" borderId="0" xfId="0" applyFont="1" applyFill="1" applyAlignment="1">
      <alignment horizontal="left" vertical="center" wrapText="1"/>
    </xf>
    <xf numFmtId="0" fontId="2" fillId="2" borderId="0" xfId="0" applyFont="1" applyFill="1" applyAlignment="1">
      <alignment horizontal="center" wrapText="1"/>
    </xf>
    <xf numFmtId="0" fontId="2" fillId="2" borderId="0" xfId="0" applyFont="1" applyFill="1" applyAlignment="1">
      <alignment horizontal="center" vertical="top" wrapText="1"/>
    </xf>
    <xf numFmtId="0" fontId="7" fillId="2" borderId="2" xfId="0" applyFont="1" applyFill="1" applyBorder="1" applyAlignment="1">
      <alignment horizontal="center" vertical="top" wrapText="1"/>
    </xf>
    <xf numFmtId="0" fontId="7" fillId="2" borderId="3" xfId="0" applyFont="1" applyFill="1" applyBorder="1" applyAlignment="1">
      <alignment horizontal="center" vertical="top" wrapText="1"/>
    </xf>
    <xf numFmtId="0" fontId="7" fillId="2" borderId="4" xfId="0" applyFont="1" applyFill="1" applyBorder="1" applyAlignment="1">
      <alignment horizontal="center" vertical="top"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4" fillId="2" borderId="0" xfId="0" applyFont="1" applyFill="1" applyAlignment="1">
      <alignment horizontal="left" vertical="top" wrapText="1"/>
    </xf>
    <xf numFmtId="0" fontId="8" fillId="4" borderId="2" xfId="0" applyFont="1" applyFill="1" applyBorder="1" applyAlignment="1">
      <alignment horizontal="left" vertical="center" wrapText="1"/>
    </xf>
    <xf numFmtId="0" fontId="8" fillId="4" borderId="3" xfId="0" applyFont="1" applyFill="1" applyBorder="1" applyAlignment="1">
      <alignment horizontal="left" vertical="center" wrapText="1"/>
    </xf>
    <xf numFmtId="0" fontId="8" fillId="4" borderId="4" xfId="0" applyFont="1" applyFill="1" applyBorder="1" applyAlignment="1">
      <alignment horizontal="left" vertical="center" wrapText="1"/>
    </xf>
    <xf numFmtId="0" fontId="2" fillId="2" borderId="0" xfId="1" applyFont="1" applyFill="1" applyAlignment="1">
      <alignment horizontal="left" vertical="top" wrapText="1"/>
    </xf>
    <xf numFmtId="0" fontId="9" fillId="4" borderId="2" xfId="0" applyFont="1" applyFill="1" applyBorder="1" applyAlignment="1">
      <alignment horizontal="center" vertical="top" wrapText="1"/>
    </xf>
    <xf numFmtId="0" fontId="9" fillId="4" borderId="3" xfId="0" applyFont="1" applyFill="1" applyBorder="1" applyAlignment="1">
      <alignment horizontal="center" vertical="top" wrapText="1"/>
    </xf>
    <xf numFmtId="0" fontId="9" fillId="4" borderId="4" xfId="0" applyFont="1" applyFill="1" applyBorder="1" applyAlignment="1">
      <alignment horizontal="center" vertical="top" wrapText="1"/>
    </xf>
    <xf numFmtId="0" fontId="8" fillId="4" borderId="15" xfId="0" applyFont="1" applyFill="1" applyBorder="1" applyAlignment="1">
      <alignment horizontal="left" vertical="center" wrapText="1"/>
    </xf>
    <xf numFmtId="0" fontId="7" fillId="0" borderId="15" xfId="0" applyFont="1" applyBorder="1" applyAlignment="1">
      <alignment horizontal="left" vertical="center" wrapText="1"/>
    </xf>
    <xf numFmtId="0" fontId="2" fillId="2" borderId="5" xfId="0" applyFont="1" applyFill="1" applyBorder="1" applyAlignment="1">
      <alignment horizontal="right"/>
    </xf>
    <xf numFmtId="0" fontId="8" fillId="4" borderId="15" xfId="0" applyFont="1" applyFill="1" applyBorder="1" applyAlignment="1">
      <alignment horizontal="center" vertical="center" wrapText="1"/>
    </xf>
    <xf numFmtId="0" fontId="7" fillId="0" borderId="15" xfId="0" applyFont="1" applyBorder="1" applyAlignment="1">
      <alignment horizontal="center" vertical="center" wrapText="1"/>
    </xf>
    <xf numFmtId="0" fontId="4" fillId="2" borderId="14" xfId="0" applyFont="1" applyFill="1" applyBorder="1" applyAlignment="1">
      <alignment horizontal="center" wrapText="1"/>
    </xf>
    <xf numFmtId="0" fontId="4" fillId="2" borderId="14" xfId="0" applyFont="1" applyFill="1" applyBorder="1" applyAlignment="1">
      <alignment horizontal="left" wrapText="1"/>
    </xf>
    <xf numFmtId="0" fontId="13" fillId="2" borderId="0" xfId="0" applyFont="1" applyFill="1" applyAlignment="1">
      <alignment horizontal="left" vertical="top" wrapText="1"/>
    </xf>
    <xf numFmtId="0" fontId="7" fillId="0" borderId="15" xfId="0" applyFont="1" applyBorder="1" applyAlignment="1">
      <alignment horizontal="center" vertical="top" wrapText="1"/>
    </xf>
    <xf numFmtId="0" fontId="7" fillId="0" borderId="0" xfId="0" applyFont="1" applyAlignment="1">
      <alignment horizontal="center" vertical="top" wrapText="1"/>
    </xf>
    <xf numFmtId="0" fontId="8" fillId="4" borderId="15" xfId="0" applyFont="1" applyFill="1" applyBorder="1" applyAlignment="1">
      <alignment horizontal="left" vertical="top" wrapText="1"/>
    </xf>
    <xf numFmtId="0" fontId="8" fillId="4" borderId="15" xfId="0" applyFont="1" applyFill="1" applyBorder="1" applyAlignment="1">
      <alignment horizontal="center" vertical="top" wrapText="1"/>
    </xf>
    <xf numFmtId="0" fontId="2" fillId="0" borderId="15" xfId="0" applyFont="1" applyBorder="1" applyAlignment="1">
      <alignment horizontal="center" vertical="center" wrapText="1"/>
    </xf>
    <xf numFmtId="0" fontId="2" fillId="2" borderId="14" xfId="0" applyFont="1" applyFill="1" applyBorder="1" applyAlignment="1">
      <alignment horizontal="left" vertical="center" wrapText="1"/>
    </xf>
    <xf numFmtId="0" fontId="13" fillId="2" borderId="0" xfId="0" applyFont="1" applyFill="1" applyAlignment="1">
      <alignment horizontal="left" wrapText="1"/>
    </xf>
    <xf numFmtId="0" fontId="2" fillId="0" borderId="15" xfId="0" applyFont="1" applyBorder="1" applyAlignment="1">
      <alignment horizontal="left" vertical="center" wrapText="1"/>
    </xf>
    <xf numFmtId="0" fontId="2" fillId="2" borderId="14" xfId="0" applyFont="1" applyFill="1" applyBorder="1" applyAlignment="1">
      <alignment horizontal="left" vertical="top" wrapText="1"/>
    </xf>
    <xf numFmtId="0" fontId="2" fillId="2" borderId="0" xfId="0" applyFont="1" applyFill="1" applyAlignment="1">
      <alignment horizontal="right"/>
    </xf>
    <xf numFmtId="0" fontId="7" fillId="0" borderId="2" xfId="0" applyFont="1" applyBorder="1" applyAlignment="1">
      <alignment horizontal="center" vertical="top" wrapText="1"/>
    </xf>
    <xf numFmtId="0" fontId="7" fillId="0" borderId="3" xfId="0" applyFont="1" applyBorder="1" applyAlignment="1">
      <alignment horizontal="center" vertical="top" wrapText="1"/>
    </xf>
    <xf numFmtId="0" fontId="7" fillId="0" borderId="4" xfId="0" applyFont="1" applyBorder="1" applyAlignment="1">
      <alignment horizontal="center" vertical="top" wrapText="1"/>
    </xf>
    <xf numFmtId="0" fontId="2" fillId="2" borderId="14" xfId="0" applyFont="1" applyFill="1" applyBorder="1" applyAlignment="1">
      <alignment horizontal="left"/>
    </xf>
    <xf numFmtId="1" fontId="4" fillId="0" borderId="15" xfId="2" applyNumberFormat="1" applyFont="1" applyBorder="1" applyAlignment="1">
      <alignment horizontal="center" vertical="center" wrapText="1"/>
    </xf>
    <xf numFmtId="9" fontId="2" fillId="0" borderId="15" xfId="2" applyFont="1" applyBorder="1" applyAlignment="1">
      <alignment horizontal="center" vertical="center" wrapText="1"/>
    </xf>
    <xf numFmtId="9" fontId="4" fillId="0" borderId="15" xfId="2" applyFont="1" applyBorder="1" applyAlignment="1">
      <alignment horizontal="center" vertical="center" wrapText="1"/>
    </xf>
    <xf numFmtId="0" fontId="4" fillId="0" borderId="15" xfId="0" applyFont="1" applyBorder="1" applyAlignment="1">
      <alignment horizontal="left" vertical="center" wrapText="1"/>
    </xf>
    <xf numFmtId="0" fontId="13" fillId="0" borderId="15"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7" xfId="0" applyFont="1" applyFill="1" applyBorder="1" applyAlignment="1">
      <alignment horizontal="center" vertical="center" wrapText="1"/>
    </xf>
    <xf numFmtId="0" fontId="14" fillId="2" borderId="7" xfId="1" applyFont="1" applyFill="1" applyBorder="1" applyAlignment="1">
      <alignment horizontal="center" vertical="center" wrapText="1"/>
    </xf>
    <xf numFmtId="0" fontId="14" fillId="2" borderId="8" xfId="1" applyFont="1" applyFill="1" applyBorder="1" applyAlignment="1">
      <alignment horizontal="center" vertical="center" wrapText="1"/>
    </xf>
    <xf numFmtId="0" fontId="14" fillId="2" borderId="9" xfId="1" applyFont="1" applyFill="1" applyBorder="1" applyAlignment="1">
      <alignment horizontal="center" vertical="center" wrapText="1"/>
    </xf>
    <xf numFmtId="0" fontId="14" fillId="2" borderId="10" xfId="1" applyFont="1" applyFill="1" applyBorder="1" applyAlignment="1">
      <alignment horizontal="center" vertical="center" wrapText="1"/>
    </xf>
    <xf numFmtId="0" fontId="14" fillId="2" borderId="11" xfId="1" applyFont="1" applyFill="1" applyBorder="1" applyAlignment="1">
      <alignment horizontal="center" vertical="center" wrapText="1"/>
    </xf>
    <xf numFmtId="0" fontId="14" fillId="2" borderId="12" xfId="1" applyFont="1" applyFill="1" applyBorder="1" applyAlignment="1">
      <alignment horizontal="center" vertical="center" wrapText="1"/>
    </xf>
  </cellXfs>
  <cellStyles count="3">
    <cellStyle name="Hyperlink" xfId="1" builtinId="8"/>
    <cellStyle name="Normal" xfId="0" builtinId="0"/>
    <cellStyle name="Percent" xfId="2" builtinId="5"/>
  </cellStyles>
  <dxfs count="2">
    <dxf>
      <border>
        <left style="thin">
          <color rgb="FFAEBFD6"/>
        </left>
        <right style="thin">
          <color rgb="FFAEBFD6"/>
        </right>
        <top style="thin">
          <color rgb="FFAEBFD6"/>
        </top>
        <bottom style="thin">
          <color rgb="FFAEBFD6"/>
        </bottom>
        <vertical/>
        <horizontal/>
      </border>
    </dxf>
    <dxf>
      <border>
        <left style="thin">
          <color rgb="FFAEBFD6"/>
        </left>
        <right style="thin">
          <color rgb="FFAEBFD6"/>
        </right>
        <top style="thin">
          <color rgb="FFAEBFD6"/>
        </top>
        <bottom style="thin">
          <color rgb="FFAEBFD6"/>
        </bottom>
        <vertical/>
        <horizontal/>
      </border>
    </dxf>
  </dxfs>
  <tableStyles count="0" defaultTableStyle="TableStyleMedium2" defaultPivotStyle="PivotStyleLight16"/>
  <colors>
    <mruColors>
      <color rgb="FF17365F"/>
      <color rgb="FFAEBFD6"/>
      <color rgb="FF2E5A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26" Type="http://schemas.openxmlformats.org/officeDocument/2006/relationships/customXml" Target="../customXml/item1.xml"/><Relationship Id="rId3" Type="http://schemas.openxmlformats.org/officeDocument/2006/relationships/worksheet" Target="worksheets/sheet3.xml"/><Relationship Id="rId21" Type="http://schemas.microsoft.com/office/2022/10/relationships/richValueRel" Target="richData/richValueRel.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eetMetadata" Target="metadata.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06/relationships/rdRichValueTypes" Target="richData/rdRichValueTypes.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06/relationships/rdRichValueStructure" Target="richData/rdrichvaluestructure.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06/relationships/rdRichValue" Target="richData/rdrichvalue.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8.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9.png"/></Relationships>
</file>

<file path=xl/drawings/_rels/drawing14.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9.png"/></Relationships>
</file>

<file path=xl/drawings/_rels/drawing3.xml.rels><?xml version="1.0" encoding="UTF-8" standalone="yes"?>
<Relationships xmlns="http://schemas.openxmlformats.org/package/2006/relationships"><Relationship Id="rId1" Type="http://schemas.openxmlformats.org/officeDocument/2006/relationships/image" Target="../media/image9.png"/></Relationships>
</file>

<file path=xl/drawings/_rels/drawing4.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10.png"/></Relationships>
</file>

<file path=xl/drawings/_rels/drawing5.xml.rels><?xml version="1.0" encoding="UTF-8" standalone="yes"?>
<Relationships xmlns="http://schemas.openxmlformats.org/package/2006/relationships"><Relationship Id="rId1" Type="http://schemas.openxmlformats.org/officeDocument/2006/relationships/image" Target="../media/image1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3.png"/></Relationships>
</file>

<file path=xl/drawings/_rels/drawing8.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_rels/drawing9.xml.rels><?xml version="1.0" encoding="UTF-8" standalone="yes"?>
<Relationships xmlns="http://schemas.openxmlformats.org/package/2006/relationships"><Relationship Id="rId1"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editAs="oneCell">
    <xdr:from>
      <xdr:col>4</xdr:col>
      <xdr:colOff>861713</xdr:colOff>
      <xdr:row>1</xdr:row>
      <xdr:rowOff>38100</xdr:rowOff>
    </xdr:from>
    <xdr:to>
      <xdr:col>9</xdr:col>
      <xdr:colOff>1988</xdr:colOff>
      <xdr:row>3</xdr:row>
      <xdr:rowOff>118919</xdr:rowOff>
    </xdr:to>
    <xdr:pic>
      <xdr:nvPicPr>
        <xdr:cNvPr id="3" name="Picture 2">
          <a:extLst>
            <a:ext uri="{FF2B5EF4-FFF2-40B4-BE49-F238E27FC236}">
              <a16:creationId xmlns:a16="http://schemas.microsoft.com/office/drawing/2014/main" id="{DF6FBA63-FC82-0470-7D56-57BC2D00C1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4838" y="238125"/>
          <a:ext cx="3474150" cy="49991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848431</xdr:colOff>
      <xdr:row>1</xdr:row>
      <xdr:rowOff>26017</xdr:rowOff>
    </xdr:from>
    <xdr:to>
      <xdr:col>8</xdr:col>
      <xdr:colOff>850256</xdr:colOff>
      <xdr:row>3</xdr:row>
      <xdr:rowOff>139868</xdr:rowOff>
    </xdr:to>
    <xdr:pic>
      <xdr:nvPicPr>
        <xdr:cNvPr id="4" name="Picture 3">
          <a:extLst>
            <a:ext uri="{FF2B5EF4-FFF2-40B4-BE49-F238E27FC236}">
              <a16:creationId xmlns:a16="http://schemas.microsoft.com/office/drawing/2014/main" id="{1798707F-E0F0-914B-AB32-79DE5EA5A5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15369" y="228423"/>
          <a:ext cx="3478449" cy="51866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844146</xdr:colOff>
      <xdr:row>1</xdr:row>
      <xdr:rowOff>5670</xdr:rowOff>
    </xdr:from>
    <xdr:to>
      <xdr:col>9</xdr:col>
      <xdr:colOff>385</xdr:colOff>
      <xdr:row>3</xdr:row>
      <xdr:rowOff>119521</xdr:rowOff>
    </xdr:to>
    <xdr:pic>
      <xdr:nvPicPr>
        <xdr:cNvPr id="4" name="Picture 3">
          <a:extLst>
            <a:ext uri="{FF2B5EF4-FFF2-40B4-BE49-F238E27FC236}">
              <a16:creationId xmlns:a16="http://schemas.microsoft.com/office/drawing/2014/main" id="{40AFFD51-E3EF-5E4A-974D-1F4E47D44C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70262" y="204108"/>
          <a:ext cx="3485753" cy="51072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828021</xdr:colOff>
      <xdr:row>1</xdr:row>
      <xdr:rowOff>2521</xdr:rowOff>
    </xdr:from>
    <xdr:to>
      <xdr:col>8</xdr:col>
      <xdr:colOff>848442</xdr:colOff>
      <xdr:row>3</xdr:row>
      <xdr:rowOff>116372</xdr:rowOff>
    </xdr:to>
    <xdr:pic>
      <xdr:nvPicPr>
        <xdr:cNvPr id="4" name="Picture 3">
          <a:extLst>
            <a:ext uri="{FF2B5EF4-FFF2-40B4-BE49-F238E27FC236}">
              <a16:creationId xmlns:a16="http://schemas.microsoft.com/office/drawing/2014/main" id="{00B01D2D-2DCE-9E49-A004-76F8B47947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11967" y="199825"/>
          <a:ext cx="3476636" cy="50845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oneCellAnchor>
    <xdr:from>
      <xdr:col>5</xdr:col>
      <xdr:colOff>8581</xdr:colOff>
      <xdr:row>0</xdr:row>
      <xdr:rowOff>198034</xdr:rowOff>
    </xdr:from>
    <xdr:ext cx="3466139" cy="496011"/>
    <xdr:pic>
      <xdr:nvPicPr>
        <xdr:cNvPr id="4" name="Picture 3">
          <a:extLst>
            <a:ext uri="{FF2B5EF4-FFF2-40B4-BE49-F238E27FC236}">
              <a16:creationId xmlns:a16="http://schemas.microsoft.com/office/drawing/2014/main" id="{342E7876-7B65-7B41-9E9F-8C7C26F643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3881" y="19476634"/>
          <a:ext cx="3466139" cy="496011"/>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twoCellAnchor editAs="oneCell">
    <xdr:from>
      <xdr:col>4</xdr:col>
      <xdr:colOff>874888</xdr:colOff>
      <xdr:row>1</xdr:row>
      <xdr:rowOff>14111</xdr:rowOff>
    </xdr:from>
    <xdr:to>
      <xdr:col>9</xdr:col>
      <xdr:colOff>11942</xdr:colOff>
      <xdr:row>3</xdr:row>
      <xdr:rowOff>127962</xdr:rowOff>
    </xdr:to>
    <xdr:pic>
      <xdr:nvPicPr>
        <xdr:cNvPr id="4" name="Picture 3">
          <a:extLst>
            <a:ext uri="{FF2B5EF4-FFF2-40B4-BE49-F238E27FC236}">
              <a16:creationId xmlns:a16="http://schemas.microsoft.com/office/drawing/2014/main" id="{0ED777C4-4F4C-5D45-A777-5910ACB56E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35872" y="216517"/>
          <a:ext cx="3475692" cy="518664"/>
        </a:xfrm>
        <a:prstGeom prst="rect">
          <a:avLst/>
        </a:prstGeom>
      </xdr:spPr>
    </xdr:pic>
    <xdr:clientData/>
  </xdr:twoCellAnchor>
  <xdr:oneCellAnchor>
    <xdr:from>
      <xdr:col>13</xdr:col>
      <xdr:colOff>732013</xdr:colOff>
      <xdr:row>1</xdr:row>
      <xdr:rowOff>61736</xdr:rowOff>
    </xdr:from>
    <xdr:ext cx="3475961" cy="520251"/>
    <xdr:pic>
      <xdr:nvPicPr>
        <xdr:cNvPr id="2" name="Picture 1">
          <a:extLst>
            <a:ext uri="{FF2B5EF4-FFF2-40B4-BE49-F238E27FC236}">
              <a16:creationId xmlns:a16="http://schemas.microsoft.com/office/drawing/2014/main" id="{5BFE3326-0BBA-884A-B8CD-65FB59A587D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82733" y="264936"/>
          <a:ext cx="3475961" cy="52025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8</xdr:col>
      <xdr:colOff>860099</xdr:colOff>
      <xdr:row>3</xdr:row>
      <xdr:rowOff>145491</xdr:rowOff>
    </xdr:to>
    <xdr:pic>
      <xdr:nvPicPr>
        <xdr:cNvPr id="2" name="Picture 1">
          <a:extLst>
            <a:ext uri="{FF2B5EF4-FFF2-40B4-BE49-F238E27FC236}">
              <a16:creationId xmlns:a16="http://schemas.microsoft.com/office/drawing/2014/main" id="{1F5ED97A-9846-444A-95A9-DEE3CBB8F1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97200" y="203200"/>
          <a:ext cx="3450899" cy="50617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5</xdr:col>
      <xdr:colOff>8581</xdr:colOff>
      <xdr:row>1</xdr:row>
      <xdr:rowOff>0</xdr:rowOff>
    </xdr:from>
    <xdr:ext cx="3466139" cy="496011"/>
    <xdr:pic>
      <xdr:nvPicPr>
        <xdr:cNvPr id="3" name="Picture 2">
          <a:extLst>
            <a:ext uri="{FF2B5EF4-FFF2-40B4-BE49-F238E27FC236}">
              <a16:creationId xmlns:a16="http://schemas.microsoft.com/office/drawing/2014/main" id="{EFD977B1-6634-9F4E-8D11-E23D13BAB4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3881" y="9684934"/>
          <a:ext cx="3466139" cy="49601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5</xdr:col>
      <xdr:colOff>21211</xdr:colOff>
      <xdr:row>48</xdr:row>
      <xdr:rowOff>4601</xdr:rowOff>
    </xdr:from>
    <xdr:to>
      <xdr:col>9</xdr:col>
      <xdr:colOff>2517</xdr:colOff>
      <xdr:row>50</xdr:row>
      <xdr:rowOff>113803</xdr:rowOff>
    </xdr:to>
    <xdr:pic>
      <xdr:nvPicPr>
        <xdr:cNvPr id="2" name="Picture 1">
          <a:extLst>
            <a:ext uri="{FF2B5EF4-FFF2-40B4-BE49-F238E27FC236}">
              <a16:creationId xmlns:a16="http://schemas.microsoft.com/office/drawing/2014/main" id="{C82888E4-7240-DE4D-B816-F9AF868933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88821" y="9116384"/>
          <a:ext cx="3445792" cy="515414"/>
        </a:xfrm>
        <a:prstGeom prst="rect">
          <a:avLst/>
        </a:prstGeom>
      </xdr:spPr>
    </xdr:pic>
    <xdr:clientData/>
  </xdr:twoCellAnchor>
  <xdr:twoCellAnchor editAs="oneCell">
    <xdr:from>
      <xdr:col>5</xdr:col>
      <xdr:colOff>27215</xdr:colOff>
      <xdr:row>0</xdr:row>
      <xdr:rowOff>199571</xdr:rowOff>
    </xdr:from>
    <xdr:to>
      <xdr:col>9</xdr:col>
      <xdr:colOff>22480</xdr:colOff>
      <xdr:row>3</xdr:row>
      <xdr:rowOff>162612</xdr:rowOff>
    </xdr:to>
    <xdr:pic>
      <xdr:nvPicPr>
        <xdr:cNvPr id="4" name="Picture 1">
          <a:extLst>
            <a:ext uri="{FF2B5EF4-FFF2-40B4-BE49-F238E27FC236}">
              <a16:creationId xmlns:a16="http://schemas.microsoft.com/office/drawing/2014/main" id="{6A5D56D8-344D-41E9-9E64-F6891D1F3F5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66144" y="199571"/>
          <a:ext cx="3442407" cy="48918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859216</xdr:colOff>
      <xdr:row>1</xdr:row>
      <xdr:rowOff>59618</xdr:rowOff>
    </xdr:from>
    <xdr:to>
      <xdr:col>8</xdr:col>
      <xdr:colOff>859371</xdr:colOff>
      <xdr:row>3</xdr:row>
      <xdr:rowOff>171281</xdr:rowOff>
    </xdr:to>
    <xdr:pic>
      <xdr:nvPicPr>
        <xdr:cNvPr id="4" name="Picture 3">
          <a:extLst>
            <a:ext uri="{FF2B5EF4-FFF2-40B4-BE49-F238E27FC236}">
              <a16:creationId xmlns:a16="http://schemas.microsoft.com/office/drawing/2014/main" id="{D75E73BA-F047-F042-B610-F9ACC2A499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82346" y="263206"/>
          <a:ext cx="3461147" cy="51883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782813</xdr:colOff>
      <xdr:row>1</xdr:row>
      <xdr:rowOff>23636</xdr:rowOff>
    </xdr:from>
    <xdr:to>
      <xdr:col>8</xdr:col>
      <xdr:colOff>769944</xdr:colOff>
      <xdr:row>3</xdr:row>
      <xdr:rowOff>137487</xdr:rowOff>
    </xdr:to>
    <xdr:pic>
      <xdr:nvPicPr>
        <xdr:cNvPr id="4" name="Picture 3">
          <a:extLst>
            <a:ext uri="{FF2B5EF4-FFF2-40B4-BE49-F238E27FC236}">
              <a16:creationId xmlns:a16="http://schemas.microsoft.com/office/drawing/2014/main" id="{5DDF818E-0F57-E44A-B229-B786DE32B8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10063" y="226836"/>
          <a:ext cx="3492331" cy="52025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29766</xdr:colOff>
      <xdr:row>1</xdr:row>
      <xdr:rowOff>31970</xdr:rowOff>
    </xdr:from>
    <xdr:to>
      <xdr:col>9</xdr:col>
      <xdr:colOff>39719</xdr:colOff>
      <xdr:row>3</xdr:row>
      <xdr:rowOff>145821</xdr:rowOff>
    </xdr:to>
    <xdr:pic>
      <xdr:nvPicPr>
        <xdr:cNvPr id="4" name="Picture 3">
          <a:extLst>
            <a:ext uri="{FF2B5EF4-FFF2-40B4-BE49-F238E27FC236}">
              <a16:creationId xmlns:a16="http://schemas.microsoft.com/office/drawing/2014/main" id="{A2B76738-61F7-AF41-BA11-CB6D94FC45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95625" y="234376"/>
          <a:ext cx="3476067" cy="51866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298802</xdr:colOff>
      <xdr:row>1</xdr:row>
      <xdr:rowOff>36991</xdr:rowOff>
    </xdr:from>
    <xdr:to>
      <xdr:col>9</xdr:col>
      <xdr:colOff>712025</xdr:colOff>
      <xdr:row>3</xdr:row>
      <xdr:rowOff>150842</xdr:rowOff>
    </xdr:to>
    <xdr:pic>
      <xdr:nvPicPr>
        <xdr:cNvPr id="4" name="Picture 3">
          <a:extLst>
            <a:ext uri="{FF2B5EF4-FFF2-40B4-BE49-F238E27FC236}">
              <a16:creationId xmlns:a16="http://schemas.microsoft.com/office/drawing/2014/main" id="{A5AD43CC-9628-CB40-8BE6-E576005D27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72606" y="234295"/>
          <a:ext cx="3470458" cy="508458"/>
        </a:xfrm>
        <a:prstGeom prst="rect">
          <a:avLst/>
        </a:prstGeom>
      </xdr:spPr>
    </xdr:pic>
    <xdr:clientData/>
  </xdr:twoCellAnchor>
  <xdr:oneCellAnchor>
    <xdr:from>
      <xdr:col>5</xdr:col>
      <xdr:colOff>306967</xdr:colOff>
      <xdr:row>47</xdr:row>
      <xdr:rowOff>43342</xdr:rowOff>
    </xdr:from>
    <xdr:ext cx="3479694" cy="529488"/>
    <xdr:pic>
      <xdr:nvPicPr>
        <xdr:cNvPr id="2" name="Picture 1">
          <a:extLst>
            <a:ext uri="{FF2B5EF4-FFF2-40B4-BE49-F238E27FC236}">
              <a16:creationId xmlns:a16="http://schemas.microsoft.com/office/drawing/2014/main" id="{DECE6B77-7FD4-4945-B755-1BFDB9EF44F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80771" y="9064878"/>
          <a:ext cx="3479694" cy="529488"/>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4</xdr:col>
      <xdr:colOff>827265</xdr:colOff>
      <xdr:row>1</xdr:row>
      <xdr:rowOff>20064</xdr:rowOff>
    </xdr:from>
    <xdr:to>
      <xdr:col>8</xdr:col>
      <xdr:colOff>819951</xdr:colOff>
      <xdr:row>3</xdr:row>
      <xdr:rowOff>133915</xdr:rowOff>
    </xdr:to>
    <xdr:pic>
      <xdr:nvPicPr>
        <xdr:cNvPr id="4" name="Picture 3">
          <a:extLst>
            <a:ext uri="{FF2B5EF4-FFF2-40B4-BE49-F238E27FC236}">
              <a16:creationId xmlns:a16="http://schemas.microsoft.com/office/drawing/2014/main" id="{1F2CB527-74BD-6D47-9F0C-E5ACEE0E69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23968" y="222470"/>
          <a:ext cx="3469311" cy="518664"/>
        </a:xfrm>
        <a:prstGeom prst="rect">
          <a:avLst/>
        </a:prstGeom>
      </xdr:spPr>
    </xdr:pic>
    <xdr:clientData/>
  </xdr:twoCellAnchor>
</xdr:wsDr>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8">
  <rv s="0">
    <v>0</v>
    <v>4</v>
  </rv>
  <rv s="0">
    <v>0</v>
    <v>5</v>
  </rv>
  <rv s="0">
    <v>1</v>
    <v>5</v>
  </rv>
  <rv s="0">
    <v>2</v>
    <v>5</v>
  </rv>
  <rv s="0">
    <v>3</v>
    <v>5</v>
  </rv>
  <rv s="0">
    <v>4</v>
    <v>5</v>
  </rv>
  <rv s="0">
    <v>5</v>
    <v>5</v>
  </rv>
  <rv s="0">
    <v>6</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hyperlink" Target="https://www.youtube.com/watch?v=r1yHBlnnAdo" TargetMode="External"/><Relationship Id="rId2" Type="http://schemas.openxmlformats.org/officeDocument/2006/relationships/hyperlink" Target="https://www.youtube.com/watch?v=1wKUvY6IJ7w" TargetMode="External"/><Relationship Id="rId1" Type="http://schemas.openxmlformats.org/officeDocument/2006/relationships/hyperlink" Target="https://www.youtube.com/watch?v=g1DhNNyEf5A" TargetMode="External"/><Relationship Id="rId5" Type="http://schemas.openxmlformats.org/officeDocument/2006/relationships/drawing" Target="../drawings/drawing13.xml"/><Relationship Id="rId4"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4049B-1CE2-BB47-819B-715011AC1177}">
  <sheetPr codeName="Sheet2"/>
  <dimension ref="A1:BM48"/>
  <sheetViews>
    <sheetView showGridLines="0" tabSelected="1" zoomScaleNormal="100" zoomScaleSheetLayoutView="130" workbookViewId="0">
      <selection activeCell="D3" sqref="D3"/>
    </sheetView>
  </sheetViews>
  <sheetFormatPr defaultColWidth="11" defaultRowHeight="15.75"/>
  <cols>
    <col min="1" max="1" width="2.5" style="2" customWidth="1"/>
    <col min="2" max="2" width="2.875" style="2" customWidth="1"/>
    <col min="3" max="9" width="11.375" style="2" customWidth="1"/>
    <col min="10" max="11" width="2.5" style="2" customWidth="1"/>
    <col min="12" max="12" width="12" style="2" customWidth="1"/>
    <col min="13" max="65" width="10.875" style="2"/>
  </cols>
  <sheetData>
    <row r="1" spans="1:11">
      <c r="A1" s="5"/>
      <c r="B1" s="5"/>
      <c r="C1" s="5"/>
      <c r="D1" s="5"/>
      <c r="E1" s="5"/>
      <c r="F1" s="5"/>
      <c r="G1" s="5"/>
      <c r="H1" s="5"/>
      <c r="I1" s="5"/>
      <c r="J1" s="5"/>
      <c r="K1" s="5"/>
    </row>
    <row r="2" spans="1:11" ht="16.5" thickBot="1">
      <c r="A2" s="1"/>
      <c r="B2" s="1"/>
      <c r="C2" s="1"/>
      <c r="D2" s="1"/>
      <c r="E2" s="1"/>
      <c r="F2" s="1"/>
      <c r="G2" s="1"/>
      <c r="H2" s="1"/>
      <c r="I2" s="1"/>
      <c r="J2" s="1"/>
      <c r="K2" s="1"/>
    </row>
    <row r="3" spans="1:11" ht="16.5" thickBot="1">
      <c r="A3" s="1"/>
      <c r="B3" s="12" t="s">
        <v>0</v>
      </c>
      <c r="C3" s="11" t="str">
        <f>INDEX(Translations!$C$2:$M$227,MATCH(Disclaimer!B3,Translations!$C$2:$C$227,0),MATCH(Disclaimer!$D$3,Translations!$C$1:$Q$1,0))</f>
        <v>Språk:</v>
      </c>
      <c r="D3" s="31" t="s">
        <v>1322</v>
      </c>
      <c r="E3" s="1"/>
      <c r="F3" s="1"/>
      <c r="G3" s="1"/>
      <c r="H3" s="1"/>
      <c r="I3" s="1"/>
      <c r="J3" s="1"/>
      <c r="K3" s="1"/>
    </row>
    <row r="4" spans="1:11" ht="15" customHeight="1" thickBot="1">
      <c r="A4" s="1"/>
      <c r="B4" s="3"/>
      <c r="C4" s="3"/>
      <c r="D4" s="3"/>
      <c r="E4" s="3"/>
      <c r="F4" s="3"/>
      <c r="G4" s="3"/>
      <c r="H4" s="3"/>
      <c r="I4" s="3"/>
      <c r="J4" s="3"/>
      <c r="K4" s="1"/>
    </row>
    <row r="5" spans="1:11" ht="7.5" customHeight="1">
      <c r="A5" s="1"/>
      <c r="B5" s="1"/>
      <c r="C5" s="1"/>
      <c r="D5" s="1"/>
      <c r="E5" s="1"/>
      <c r="F5" s="1"/>
      <c r="G5" s="1"/>
      <c r="H5" s="1"/>
      <c r="I5" s="1"/>
      <c r="J5" s="1"/>
      <c r="K5" s="1"/>
    </row>
    <row r="6" spans="1:11" ht="18" customHeight="1">
      <c r="A6" s="1"/>
      <c r="B6" s="12" t="s">
        <v>2</v>
      </c>
      <c r="C6" s="55" t="str">
        <f>INDEX(Translations!$C$2:$M$227,MATCH(Disclaimer!B6,Translations!$C$2:$C$227,0),MATCH(Disclaimer!$D$3,Translations!$C$1:$Q$1,0))</f>
        <v>Inledning och ansvarsfriskrivning:</v>
      </c>
      <c r="D6" s="55"/>
      <c r="E6" s="55"/>
      <c r="F6" s="55"/>
      <c r="G6" s="55"/>
      <c r="H6" s="55"/>
      <c r="I6" s="55"/>
      <c r="J6" s="1"/>
      <c r="K6" s="1"/>
    </row>
    <row r="7" spans="1:11" ht="5.25" customHeight="1">
      <c r="A7" s="1"/>
      <c r="B7" s="12"/>
      <c r="C7" s="1"/>
      <c r="D7" s="1"/>
      <c r="E7" s="1"/>
      <c r="F7" s="1"/>
      <c r="G7" s="1"/>
      <c r="H7" s="1"/>
      <c r="I7" s="1"/>
      <c r="J7" s="1"/>
      <c r="K7" s="1"/>
    </row>
    <row r="8" spans="1:11" ht="8.25" customHeight="1">
      <c r="A8" s="1"/>
      <c r="B8" s="12" t="s">
        <v>3</v>
      </c>
      <c r="C8" s="57" t="str">
        <f>INDEX(Translations!$C$2:$M$227,MATCH(Disclaimer!B8,Translations!$C$2:$C$227,0),MATCH(Disclaimer!$D$3,Translations!$C$1:$Q$1,0))</f>
        <v>Detta verktyg för riskbedömning av PFAS har utvecklats inom ramen för projektet EMPEREST (Eliminating Micro-Pollutants from Effluents for Reuse Strategies). EMPEREST finansieras av Interreg BSR-programmet för att främja övergången till en grön och resilient Östersjöregion.</v>
      </c>
      <c r="D8" s="57"/>
      <c r="E8" s="57"/>
      <c r="F8" s="57"/>
      <c r="G8" s="57"/>
      <c r="H8" s="57"/>
      <c r="I8" s="57"/>
      <c r="J8" s="1"/>
      <c r="K8" s="1"/>
    </row>
    <row r="9" spans="1:11" ht="8.25" customHeight="1">
      <c r="A9" s="1"/>
      <c r="B9" s="12"/>
      <c r="C9" s="57"/>
      <c r="D9" s="57"/>
      <c r="E9" s="57"/>
      <c r="F9" s="57"/>
      <c r="G9" s="57"/>
      <c r="H9" s="57"/>
      <c r="I9" s="57"/>
      <c r="J9" s="1"/>
      <c r="K9" s="1"/>
    </row>
    <row r="10" spans="1:11" ht="24.75" customHeight="1">
      <c r="A10" s="1"/>
      <c r="B10" s="12" t="s">
        <v>4</v>
      </c>
      <c r="C10" s="57"/>
      <c r="D10" s="57"/>
      <c r="E10" s="57"/>
      <c r="F10" s="57"/>
      <c r="G10" s="57"/>
      <c r="H10" s="57"/>
      <c r="I10" s="57"/>
      <c r="J10" s="1"/>
      <c r="K10" s="1"/>
    </row>
    <row r="11" spans="1:11" ht="18" customHeight="1">
      <c r="A11" s="1"/>
      <c r="B11" s="12"/>
      <c r="C11" s="56" t="str">
        <f>INDEX(Translations!$C$2:$M$227,MATCH(Disclaimer!B10,Translations!$C$2:$C$227,0),MATCH(Disclaimer!$D$3,Translations!$C$1:$Q$1,0))</f>
        <v xml:space="preserve">Projektet EMPEREST stöttar lokala myndigheter, avloppsreningsoperatörer och beslutsfattare genom att bidra till en mer hållbar vattenförvaltningscykel, med särskilt fokus på PFAS och andra mikroföroreningar. PFAS, en grupp av per- och polyfluorerade alkylsubstanser, s.k. ”evighetskemikalier”, utgör tillsammans med andra farliga ämnen en av de mest akuta miljöutmaningarna i Östersjöregionen enligt den senaste helhetsbedömningen av Östersjön (HOLAS 3). Lokala intressenter står ofta inför svårigheter när det gäller riskbedömningar, eftersom det saknas tydlig vägledning och ett konsekvent tillvägagångssätt för övervakning av PFAS. </v>
      </c>
      <c r="D11" s="56"/>
      <c r="E11" s="56"/>
      <c r="F11" s="56"/>
      <c r="G11" s="56"/>
      <c r="H11" s="56"/>
      <c r="I11" s="56"/>
      <c r="J11" s="1"/>
      <c r="K11" s="1"/>
    </row>
    <row r="12" spans="1:11" ht="18" customHeight="1">
      <c r="A12" s="1"/>
      <c r="B12" s="12"/>
      <c r="C12" s="56"/>
      <c r="D12" s="56"/>
      <c r="E12" s="56"/>
      <c r="F12" s="56"/>
      <c r="G12" s="56"/>
      <c r="H12" s="56"/>
      <c r="I12" s="56"/>
      <c r="J12" s="1"/>
      <c r="K12" s="1"/>
    </row>
    <row r="13" spans="1:11" ht="18" customHeight="1">
      <c r="A13" s="1"/>
      <c r="B13" s="12"/>
      <c r="C13" s="56"/>
      <c r="D13" s="56"/>
      <c r="E13" s="56"/>
      <c r="F13" s="56"/>
      <c r="G13" s="56"/>
      <c r="H13" s="56"/>
      <c r="I13" s="56"/>
      <c r="J13" s="1"/>
      <c r="K13" s="1"/>
    </row>
    <row r="14" spans="1:11" ht="18" customHeight="1">
      <c r="A14" s="1"/>
      <c r="B14" s="12"/>
      <c r="C14" s="56"/>
      <c r="D14" s="56"/>
      <c r="E14" s="56"/>
      <c r="F14" s="56"/>
      <c r="G14" s="56"/>
      <c r="H14" s="56"/>
      <c r="I14" s="56"/>
      <c r="J14" s="1"/>
      <c r="K14" s="1"/>
    </row>
    <row r="15" spans="1:11" ht="12.75" customHeight="1">
      <c r="A15" s="1"/>
      <c r="B15" s="12"/>
      <c r="C15" s="56"/>
      <c r="D15" s="56"/>
      <c r="E15" s="56"/>
      <c r="F15" s="56"/>
      <c r="G15" s="56"/>
      <c r="H15" s="56"/>
      <c r="I15" s="56"/>
      <c r="J15" s="1"/>
      <c r="K15" s="1"/>
    </row>
    <row r="16" spans="1:11" ht="6" customHeight="1">
      <c r="A16" s="1"/>
      <c r="B16" s="12" t="s">
        <v>5</v>
      </c>
      <c r="C16" s="1"/>
      <c r="D16" s="1"/>
      <c r="E16" s="1"/>
      <c r="F16" s="1"/>
      <c r="G16" s="1"/>
      <c r="H16" s="1"/>
      <c r="I16" s="1"/>
      <c r="J16" s="1"/>
      <c r="K16" s="1"/>
    </row>
    <row r="17" spans="1:11" ht="21" customHeight="1">
      <c r="A17" s="1"/>
      <c r="B17" s="12"/>
      <c r="C17" s="56" t="str">
        <f>INDEX(Translations!$C$2:$M$227,MATCH(Disclaimer!B16,Translations!$C$2:$C$227,0),MATCH(Disclaimer!$D$3,Translations!$C$1:$Q$1,0))</f>
        <v>Projektet utvecklar omfattande och mångsidiga verktyg samt rekommendationer för att säkerställa och främja en helhetssyn kring hantering och avlägsnande av PFAS. Detta inkluderar utveckling av regionala strategier för övervakning och bedömning, tekniska lösningar för förbättrad avloppsvattenrening, riskbedömning för urbana områden samt utbildningsmaterial riktade till experter inom vatten- och avloppssektorn (VA).</v>
      </c>
      <c r="D17" s="56"/>
      <c r="E17" s="56"/>
      <c r="F17" s="56"/>
      <c r="G17" s="56"/>
      <c r="H17" s="56"/>
      <c r="I17" s="56"/>
      <c r="J17" s="1"/>
      <c r="K17" s="1"/>
    </row>
    <row r="18" spans="1:11" ht="21" customHeight="1">
      <c r="A18" s="1"/>
      <c r="B18" s="12"/>
      <c r="C18" s="56"/>
      <c r="D18" s="56"/>
      <c r="E18" s="56"/>
      <c r="F18" s="56"/>
      <c r="G18" s="56"/>
      <c r="H18" s="56"/>
      <c r="I18" s="56"/>
      <c r="J18" s="1"/>
      <c r="K18" s="1"/>
    </row>
    <row r="19" spans="1:11" ht="21" customHeight="1">
      <c r="A19" s="1"/>
      <c r="B19" s="12"/>
      <c r="C19" s="56"/>
      <c r="D19" s="56"/>
      <c r="E19" s="56"/>
      <c r="F19" s="56"/>
      <c r="G19" s="56"/>
      <c r="H19" s="56"/>
      <c r="I19" s="56"/>
      <c r="J19" s="1"/>
      <c r="K19" s="1"/>
    </row>
    <row r="20" spans="1:11" ht="12.75" customHeight="1">
      <c r="A20" s="1"/>
      <c r="B20" s="12" t="s">
        <v>6</v>
      </c>
      <c r="C20" s="57" t="str">
        <f>INDEX(Translations!$C$2:$M$227,MATCH(Disclaimer!B20,Translations!$C$2:$C$227,0),MATCH(Disclaimer!$D$3,Translations!$C$1:$Q$1,0))</f>
        <v>Vi har utvecklat detta PFAS-riskbedömningsverktyg som kan anpassas efter lokala förhållanden för att hjälpa lokala myndigheter att identifiera och bedöma PFAS-risker i vattenmiljöer och föreslå riskreduceringsstrategier för vattnets kretslopp i kommunen. Vi vill lyfta fram att riskerna med PFAS inte bara beror på det som sker nu – de kan också orsakas av historisk förorening.</v>
      </c>
      <c r="D20" s="57"/>
      <c r="E20" s="57"/>
      <c r="F20" s="57"/>
      <c r="G20" s="57"/>
      <c r="H20" s="57"/>
      <c r="I20" s="57"/>
      <c r="J20" s="1"/>
      <c r="K20" s="1"/>
    </row>
    <row r="21" spans="1:11" ht="12.75" customHeight="1">
      <c r="A21" s="1"/>
      <c r="B21" s="12"/>
      <c r="C21" s="57"/>
      <c r="D21" s="57"/>
      <c r="E21" s="57"/>
      <c r="F21" s="57"/>
      <c r="G21" s="57"/>
      <c r="H21" s="57"/>
      <c r="I21" s="57"/>
      <c r="J21" s="1"/>
      <c r="K21" s="1"/>
    </row>
    <row r="22" spans="1:11" ht="38.25" customHeight="1">
      <c r="A22" s="1"/>
      <c r="B22" s="12"/>
      <c r="C22" s="57"/>
      <c r="D22" s="57"/>
      <c r="E22" s="57"/>
      <c r="F22" s="57"/>
      <c r="G22" s="57"/>
      <c r="H22" s="57"/>
      <c r="I22" s="57"/>
      <c r="J22" s="1"/>
      <c r="K22" s="1"/>
    </row>
    <row r="23" spans="1:11" ht="12.75" customHeight="1">
      <c r="A23" s="1"/>
      <c r="B23" s="12" t="s">
        <v>7</v>
      </c>
      <c r="C23" s="56" t="str">
        <f>INDEX(Translations!$C$2:$M$227,MATCH(Disclaimer!B23,Translations!$C$2:$C$227,0),MATCH(Disclaimer!$D$3,Translations!$C$1:$Q$1,0))</f>
        <v>Läs den medföljande handboken innan du påbörjar datainmatningen, som hjälper dig att förstå datakraven, procedurerna och tolkningen av resultaten.</v>
      </c>
      <c r="D23" s="56"/>
      <c r="E23" s="56"/>
      <c r="F23" s="56"/>
      <c r="G23" s="56"/>
      <c r="H23" s="56"/>
      <c r="I23" s="56"/>
      <c r="J23" s="1"/>
      <c r="K23" s="1"/>
    </row>
    <row r="24" spans="1:11" ht="12.75" customHeight="1">
      <c r="A24" s="1"/>
      <c r="B24" s="12"/>
      <c r="C24" s="56"/>
      <c r="D24" s="56"/>
      <c r="E24" s="56"/>
      <c r="F24" s="56"/>
      <c r="G24" s="56"/>
      <c r="H24" s="56"/>
      <c r="I24" s="56"/>
      <c r="J24" s="1"/>
      <c r="K24" s="1"/>
    </row>
    <row r="25" spans="1:11" ht="18.75" customHeight="1">
      <c r="A25" s="1"/>
      <c r="B25" s="12" t="s">
        <v>8</v>
      </c>
      <c r="C25" s="56" t="str">
        <f>INDEX(Translations!$C$2:$M$227,MATCH(Disclaimer!B25,Translations!$C$2:$C$227,0),MATCH(Disclaimer!$D$3,Translations!$C$1:$Q$1,0))</f>
        <v>Verktyget har utvecklats och verifierats på både Windows- och Mac-operativsystem med Microsoft 365.</v>
      </c>
      <c r="D25" s="56"/>
      <c r="E25" s="56"/>
      <c r="F25" s="56"/>
      <c r="G25" s="56"/>
      <c r="H25" s="56"/>
      <c r="I25" s="56"/>
      <c r="J25" s="1"/>
      <c r="K25" s="1"/>
    </row>
    <row r="26" spans="1:11" ht="9.75" customHeight="1">
      <c r="A26" s="1"/>
      <c r="B26" s="12"/>
      <c r="C26" s="56"/>
      <c r="D26" s="56"/>
      <c r="E26" s="56"/>
      <c r="F26" s="56"/>
      <c r="G26" s="56"/>
      <c r="H26" s="56"/>
      <c r="I26" s="56"/>
      <c r="J26" s="1"/>
      <c r="K26" s="1"/>
    </row>
    <row r="27" spans="1:11" ht="9.75" customHeight="1">
      <c r="A27" s="1"/>
      <c r="B27" s="12" t="s">
        <v>9</v>
      </c>
      <c r="C27" s="56" t="str">
        <f>INDEX(Translations!$C$2:$M$227,MATCH(Disclaimer!B27,Translations!$C$2:$C$227,0),MATCH(Disclaimer!$D$3,Translations!$C$1:$Q$1,0))</f>
        <v>I detta dokument används begreppen ”PFAS Total” och ”Summan av PFAS” i enlighet med Europaparlamentets och rådets direktiv (EU) 2020/2184, som antogs den 16 december 2020 och gäller kvaliteten på dricksvatten.</v>
      </c>
      <c r="D27" s="56"/>
      <c r="E27" s="56"/>
      <c r="F27" s="56"/>
      <c r="G27" s="56"/>
      <c r="H27" s="56"/>
      <c r="I27" s="56"/>
      <c r="J27" s="1"/>
      <c r="K27" s="1"/>
    </row>
    <row r="28" spans="1:11" ht="9.75" customHeight="1">
      <c r="A28" s="1"/>
      <c r="B28" s="12"/>
      <c r="C28" s="56"/>
      <c r="D28" s="56"/>
      <c r="E28" s="56"/>
      <c r="F28" s="56"/>
      <c r="G28" s="56"/>
      <c r="H28" s="56"/>
      <c r="I28" s="56"/>
      <c r="J28" s="1"/>
      <c r="K28" s="1"/>
    </row>
    <row r="29" spans="1:11" ht="7.5" customHeight="1">
      <c r="A29" s="1"/>
      <c r="B29" s="12"/>
      <c r="C29" s="56"/>
      <c r="D29" s="56"/>
      <c r="E29" s="56"/>
      <c r="F29" s="56"/>
      <c r="G29" s="56"/>
      <c r="H29" s="56"/>
      <c r="I29" s="56"/>
      <c r="J29" s="1"/>
      <c r="K29" s="1"/>
    </row>
    <row r="30" spans="1:11" ht="17.25" customHeight="1">
      <c r="A30" s="1"/>
      <c r="B30" s="12" t="s">
        <v>10</v>
      </c>
      <c r="C30" s="56" t="str">
        <f>INDEX(Translations!$C$2:$M$227,MATCH(Disclaimer!B30,Translations!$C$2:$C$227,0),MATCH(Disclaimer!$D$3,Translations!$C$1:$Q$1,0))</f>
        <v>Vi kan inte garantera att den information och de resultat som genereras av detta verktyg är korrekta eller fullständiga. Vi ansvarar inte för materiella eller immateriella skador som orsakats av användning, felaktig användning eller tillämpning av felaktig eller ofullständig information.</v>
      </c>
      <c r="D30" s="56"/>
      <c r="E30" s="56"/>
      <c r="F30" s="56"/>
      <c r="G30" s="56"/>
      <c r="H30" s="56"/>
      <c r="I30" s="56"/>
      <c r="J30" s="1"/>
      <c r="K30" s="1"/>
    </row>
    <row r="31" spans="1:11" ht="17.25" customHeight="1">
      <c r="A31" s="1"/>
      <c r="B31" s="12"/>
      <c r="C31" s="56"/>
      <c r="D31" s="56"/>
      <c r="E31" s="56"/>
      <c r="F31" s="56"/>
      <c r="G31" s="56"/>
      <c r="H31" s="56"/>
      <c r="I31" s="56"/>
      <c r="J31" s="1"/>
      <c r="K31" s="1"/>
    </row>
    <row r="32" spans="1:11" ht="14.25" customHeight="1">
      <c r="A32" s="1"/>
      <c r="B32" s="12"/>
      <c r="C32" s="56"/>
      <c r="D32" s="56"/>
      <c r="E32" s="56"/>
      <c r="F32" s="56"/>
      <c r="G32" s="56"/>
      <c r="H32" s="56"/>
      <c r="I32" s="56"/>
      <c r="J32" s="1"/>
      <c r="K32" s="1"/>
    </row>
    <row r="33" spans="1:11" ht="13.5" customHeight="1">
      <c r="A33" s="1"/>
      <c r="B33" s="13" t="s">
        <v>11</v>
      </c>
      <c r="C33" s="56" t="str">
        <f>INDEX(Translations!$C$2:$M$227,MATCH(Disclaimer!B33,Translations!$C$2:$C$227,0),MATCH(Disclaimer!$D$3,Translations!$C$1:$Q$1,0))</f>
        <v>Följ alla rekommenderade procedurer och vid behov rådfråga relevanta experter för att säkerställa att PFAS-riskbedömningsverktyget används på ett korrekt och effektivt sätt.</v>
      </c>
      <c r="D33" s="56"/>
      <c r="E33" s="56"/>
      <c r="F33" s="56"/>
      <c r="G33" s="56"/>
      <c r="H33" s="56"/>
      <c r="I33" s="56"/>
      <c r="J33" s="1"/>
      <c r="K33" s="1"/>
    </row>
    <row r="34" spans="1:11" ht="13.5" customHeight="1">
      <c r="A34" s="1"/>
      <c r="B34" s="12"/>
      <c r="C34" s="56"/>
      <c r="D34" s="56"/>
      <c r="E34" s="56"/>
      <c r="F34" s="56"/>
      <c r="G34" s="56"/>
      <c r="H34" s="56"/>
      <c r="I34" s="56"/>
      <c r="J34" s="1"/>
      <c r="K34" s="1"/>
    </row>
    <row r="35" spans="1:11" ht="14.25" customHeight="1">
      <c r="A35" s="1"/>
      <c r="B35" s="13" t="s">
        <v>12</v>
      </c>
      <c r="C35" s="58" t="str">
        <f>INDEX(Translations!$C$2:$M$227,MATCH(Disclaimer!B35,Translations!$C$2:$C$227,0),MATCH(Disclaimer!$D$3,Translations!$C$1:$Q$1,0))</f>
        <v>Om du har frågor eller har svårt att mata in data när du använder verktyget, vänligen kontakta:</v>
      </c>
      <c r="D35" s="58"/>
      <c r="E35" s="58"/>
      <c r="F35" s="58"/>
      <c r="G35" s="58"/>
      <c r="H35" s="58"/>
      <c r="I35" s="58"/>
      <c r="J35" s="1"/>
      <c r="K35" s="1"/>
    </row>
    <row r="36" spans="1:11" ht="14.25" customHeight="1">
      <c r="A36" s="1"/>
      <c r="B36" s="12" t="s">
        <v>13</v>
      </c>
      <c r="C36" s="59" t="str">
        <f>INDEX(Translations!$C$2:$M$227,MATCH(Disclaimer!B36,Translations!$C$2:$C$227,0),MATCH(Disclaimer!$D$3,Translations!$C$1:$Q$1,0))</f>
        <v>Projektkoorinator EMPEREST Lotta Lehti</v>
      </c>
      <c r="D36" s="59"/>
      <c r="E36" s="59"/>
      <c r="F36" s="1"/>
      <c r="G36" s="1"/>
      <c r="H36" s="1"/>
      <c r="I36" s="1"/>
      <c r="J36" s="1"/>
      <c r="K36" s="1"/>
    </row>
    <row r="37" spans="1:11" ht="14.25" customHeight="1">
      <c r="A37" s="1"/>
      <c r="B37" s="12"/>
      <c r="C37" s="59"/>
      <c r="D37" s="59"/>
      <c r="E37" s="59"/>
      <c r="F37" s="1"/>
      <c r="G37" s="1"/>
      <c r="H37" s="1"/>
      <c r="I37" s="1"/>
      <c r="J37" s="1"/>
      <c r="K37" s="1"/>
    </row>
    <row r="38" spans="1:11" ht="15" customHeight="1">
      <c r="A38" s="1"/>
      <c r="B38" s="12" t="s">
        <v>14</v>
      </c>
      <c r="C38" s="60" t="str">
        <f>INDEX(Translations!$C$2:$M$227,MATCH(Disclaimer!B38,Translations!$C$2:$C$227,0),MATCH(Disclaimer!$D$3,Translations!$C$1:$Q$1,0))</f>
        <v xml:space="preserve">Union of the Baltic Cities 
Secretariat of Sustainable Cities Commission
lotta.lehti@turku.fi
+358 449 073 527
Baltic Sea House
Vanha Suurtori 7, 20500 Turku, Finland		</v>
      </c>
      <c r="D38" s="61"/>
      <c r="E38" s="61"/>
      <c r="F38"/>
      <c r="G38"/>
      <c r="H38"/>
      <c r="I38" s="1"/>
      <c r="J38" s="1"/>
      <c r="K38" s="1"/>
    </row>
    <row r="39" spans="1:11" ht="15" customHeight="1">
      <c r="A39" s="1"/>
      <c r="B39" s="12"/>
      <c r="C39" s="61"/>
      <c r="D39" s="61"/>
      <c r="E39" s="61"/>
      <c r="F39"/>
      <c r="G39"/>
      <c r="H39"/>
      <c r="I39" s="1"/>
      <c r="J39" s="1"/>
      <c r="K39" s="1"/>
    </row>
    <row r="40" spans="1:11" ht="15" customHeight="1">
      <c r="A40" s="1"/>
      <c r="B40" s="12"/>
      <c r="C40" s="61"/>
      <c r="D40" s="61"/>
      <c r="E40" s="61"/>
      <c r="F40"/>
      <c r="G40"/>
      <c r="H40"/>
      <c r="I40" s="1"/>
      <c r="J40" s="1"/>
      <c r="K40" s="1"/>
    </row>
    <row r="41" spans="1:11" ht="15" customHeight="1">
      <c r="A41" s="1"/>
      <c r="B41" s="12"/>
      <c r="C41" s="61"/>
      <c r="D41" s="61"/>
      <c r="E41" s="61"/>
      <c r="F41"/>
      <c r="G41"/>
      <c r="H41"/>
      <c r="I41" s="1"/>
      <c r="J41" s="1"/>
      <c r="K41" s="1"/>
    </row>
    <row r="42" spans="1:11" ht="15" customHeight="1">
      <c r="A42" s="1"/>
      <c r="B42" s="12"/>
      <c r="C42" s="61"/>
      <c r="D42" s="61"/>
      <c r="E42" s="61"/>
      <c r="F42"/>
      <c r="G42"/>
      <c r="H42"/>
      <c r="I42" s="1"/>
      <c r="J42" s="1"/>
      <c r="K42" s="1"/>
    </row>
    <row r="43" spans="1:11" ht="4.5" customHeight="1">
      <c r="A43" s="1"/>
      <c r="B43" s="12"/>
      <c r="C43"/>
      <c r="D43"/>
      <c r="E43"/>
      <c r="F43"/>
      <c r="G43"/>
      <c r="H43"/>
      <c r="I43" s="1"/>
      <c r="J43" s="1"/>
      <c r="K43" s="1"/>
    </row>
    <row r="44" spans="1:11" ht="12.75" customHeight="1">
      <c r="A44" s="1"/>
      <c r="B44" s="12" t="s">
        <v>15</v>
      </c>
      <c r="C44" s="57" t="str">
        <f>INDEX(Translations!$C$2:$M$227,MATCH(Disclaimer!B44,Translations!$C$2:$C$227,0),MATCH(Disclaimer!$D$3,Translations!$C$1:$Q$1,0))</f>
        <v>Eller Kamila Gruskevica, expert, Kamila.gruskevica@rtu.lv</v>
      </c>
      <c r="D44" s="62"/>
      <c r="E44" s="62"/>
      <c r="F44"/>
      <c r="G44"/>
      <c r="H44"/>
      <c r="I44" s="1"/>
      <c r="J44" s="1"/>
      <c r="K44" s="1"/>
    </row>
    <row r="45" spans="1:11" ht="12.75" customHeight="1" thickBot="1">
      <c r="A45" s="1"/>
      <c r="B45" s="12"/>
      <c r="C45" s="62"/>
      <c r="D45" s="62"/>
      <c r="E45" s="62"/>
      <c r="F45"/>
      <c r="G45"/>
      <c r="H45"/>
      <c r="I45" s="1"/>
      <c r="J45" s="1"/>
      <c r="K45" s="1"/>
    </row>
    <row r="46" spans="1:11" ht="16.5" customHeight="1" thickBot="1">
      <c r="A46" s="1"/>
      <c r="B46" s="12" t="s">
        <v>16</v>
      </c>
      <c r="C46" s="1"/>
      <c r="D46" s="1"/>
      <c r="E46" s="1"/>
      <c r="F46" s="1"/>
      <c r="G46" s="1"/>
      <c r="H46" s="1"/>
      <c r="I46" s="10" t="str">
        <f>INDEX(Translations!$C$2:$M$227,MATCH(Disclaimer!B46,Translations!$C$2:$C$227,0),MATCH(Disclaimer!$D$3,Translations!$C$1:$Q$1,0))</f>
        <v>Nästa sida</v>
      </c>
      <c r="J46" s="1"/>
      <c r="K46" s="1"/>
    </row>
    <row r="47" spans="1:11" ht="8.25" customHeight="1">
      <c r="A47" s="1"/>
      <c r="B47" s="1"/>
      <c r="C47" s="1"/>
      <c r="D47" s="1"/>
      <c r="E47" s="1"/>
      <c r="F47" s="1"/>
      <c r="G47" s="1"/>
      <c r="H47" s="1"/>
      <c r="I47" s="1"/>
      <c r="J47" s="1"/>
      <c r="K47" s="1"/>
    </row>
    <row r="48" spans="1:11">
      <c r="A48" s="5"/>
      <c r="B48" s="5"/>
      <c r="C48" s="5"/>
      <c r="D48" s="5"/>
      <c r="E48" s="5"/>
      <c r="F48" s="5"/>
      <c r="G48" s="5"/>
      <c r="H48" s="5"/>
      <c r="I48" s="5"/>
      <c r="J48" s="5"/>
      <c r="K48" s="5"/>
    </row>
  </sheetData>
  <mergeCells count="14">
    <mergeCell ref="C33:I34"/>
    <mergeCell ref="C35:I35"/>
    <mergeCell ref="C36:E37"/>
    <mergeCell ref="C38:E42"/>
    <mergeCell ref="C44:E45"/>
    <mergeCell ref="C6:I6"/>
    <mergeCell ref="C11:I15"/>
    <mergeCell ref="C17:I19"/>
    <mergeCell ref="C8:I10"/>
    <mergeCell ref="C30:I32"/>
    <mergeCell ref="C27:I29"/>
    <mergeCell ref="C23:I24"/>
    <mergeCell ref="C20:I22"/>
    <mergeCell ref="C25:I26"/>
  </mergeCells>
  <hyperlinks>
    <hyperlink ref="I46" location="Introduction!A1" display="Next sheet" xr:uid="{81431562-0FCF-594B-BA13-3A92CBF384A2}"/>
  </hyperlinks>
  <printOptions horizontalCentered="1"/>
  <pageMargins left="0.7" right="0.7" top="0.75" bottom="0.75" header="0.3" footer="0.3"/>
  <pageSetup paperSize="9"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86C410B-47BE-264C-B5D2-0E68C03E5F40}">
          <x14:formula1>
            <xm:f>Translations!$D$1:$M$1</xm:f>
          </x14:formula1>
          <xm:sqref>D3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2402F-404F-F443-8223-9552E98E1061}">
  <dimension ref="A1:BL93"/>
  <sheetViews>
    <sheetView showGridLines="0" topLeftCell="A2" zoomScale="144" zoomScaleNormal="144" zoomScaleSheetLayoutView="160" workbookViewId="0">
      <selection activeCell="B2" sqref="B1:B1048576"/>
    </sheetView>
  </sheetViews>
  <sheetFormatPr defaultColWidth="11" defaultRowHeight="15.75"/>
  <cols>
    <col min="1" max="1" width="2.5" style="2" customWidth="1"/>
    <col min="2" max="2" width="2.5" style="21" customWidth="1"/>
    <col min="3" max="9" width="11.375" style="2" customWidth="1"/>
    <col min="10" max="11" width="2.5" style="2" customWidth="1"/>
    <col min="12" max="12" width="12" style="2" customWidth="1"/>
    <col min="13" max="64" width="10.875" style="2"/>
  </cols>
  <sheetData>
    <row r="1" spans="1:64" s="1" customFormat="1">
      <c r="A1" s="5"/>
      <c r="B1" s="6"/>
      <c r="C1" s="5"/>
      <c r="D1" s="5"/>
      <c r="E1" s="5"/>
      <c r="F1" s="5"/>
      <c r="G1" s="5"/>
      <c r="H1" s="5"/>
      <c r="I1" s="5"/>
      <c r="J1" s="5"/>
      <c r="K1" s="5"/>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row>
    <row r="2" spans="1:64" s="1" customFormat="1">
      <c r="B2" s="1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row>
    <row r="3" spans="1:64" s="1" customFormat="1">
      <c r="B3" s="1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row>
    <row r="4" spans="1:64" s="1" customFormat="1" ht="16.5" thickBot="1">
      <c r="B4" s="20"/>
      <c r="C4" s="3"/>
      <c r="D4" s="3"/>
      <c r="E4" s="3"/>
      <c r="F4" s="3"/>
      <c r="G4" s="3"/>
      <c r="H4" s="3"/>
      <c r="I4" s="3"/>
      <c r="J4" s="3"/>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row>
    <row r="5" spans="1:64" s="1" customFormat="1">
      <c r="B5" s="1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row>
    <row r="6" spans="1:64" s="1" customFormat="1" ht="18.75">
      <c r="B6" s="12" t="s">
        <v>148</v>
      </c>
      <c r="C6" s="55" t="str">
        <f>INDEX(Translations!$C$2:$M$227,MATCH('STEP 6'!B6,Translations!$C$2:$C$227,0),MATCH(Disclaimer!$D$3,Translations!$C$1:$Q$1,0))</f>
        <v>STEG 6</v>
      </c>
      <c r="D6" s="55"/>
      <c r="E6" s="55"/>
      <c r="F6" s="55"/>
      <c r="G6" s="55"/>
      <c r="H6" s="55"/>
      <c r="I6" s="55"/>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row>
    <row r="7" spans="1:64" s="1" customFormat="1">
      <c r="B7" s="12" t="s">
        <v>149</v>
      </c>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row>
    <row r="8" spans="1:64" s="1" customFormat="1" ht="15.95" customHeight="1">
      <c r="B8" s="12" t="s">
        <v>150</v>
      </c>
      <c r="C8" s="73" t="str">
        <f>INDEX(Translations!$C$2:$M$227,MATCH('STEP 6'!B7,Translations!$C$2:$C$227,0),MATCH(Disclaimer!$D$3,Translations!$C$1:$Q$1,0))</f>
        <v>Slam från reningsverk</v>
      </c>
      <c r="D8" s="73"/>
      <c r="E8" s="73"/>
      <c r="F8" s="73"/>
      <c r="G8" s="73"/>
      <c r="H8" s="73"/>
      <c r="I8" s="73"/>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row>
    <row r="9" spans="1:64" s="1" customFormat="1" ht="15.95" customHeight="1">
      <c r="B9" s="12" t="s">
        <v>151</v>
      </c>
      <c r="C9" s="56" t="str">
        <f>INDEX(Translations!$C$2:$M$227,MATCH('STEP 6'!B8,Translations!$C$2:$C$227,0),MATCH(Disclaimer!$D$3,Translations!$C$1:$Q$1,0))</f>
        <v>Slam från avloppsreningsverk kan ackumulera PFAS. Används slam direkt, eller bearbetas det till kompost för att sedan användas inom för grön infrastruktur (parker, nya grönområden)?</v>
      </c>
      <c r="D9" s="56"/>
      <c r="E9" s="56"/>
      <c r="F9" s="56"/>
      <c r="G9" s="56"/>
      <c r="H9" s="56"/>
      <c r="I9" s="56"/>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row>
    <row r="10" spans="1:64" s="1" customFormat="1" ht="15.95" customHeight="1">
      <c r="B10" s="12"/>
      <c r="C10" s="56"/>
      <c r="D10" s="56"/>
      <c r="E10" s="56"/>
      <c r="F10" s="56"/>
      <c r="G10" s="56"/>
      <c r="H10" s="56"/>
      <c r="I10" s="56"/>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row>
    <row r="11" spans="1:64" s="1" customFormat="1" ht="17.25" customHeight="1">
      <c r="B11" s="12" t="s">
        <v>152</v>
      </c>
      <c r="C11" s="56"/>
      <c r="D11" s="56"/>
      <c r="E11" s="56"/>
      <c r="F11" s="56"/>
      <c r="G11" s="56"/>
      <c r="H11" s="56"/>
      <c r="I11" s="56"/>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row>
    <row r="12" spans="1:64" s="1" customFormat="1">
      <c r="B12" s="12" t="s">
        <v>153</v>
      </c>
      <c r="C12" s="4"/>
      <c r="D12" s="4"/>
      <c r="E12" s="4"/>
      <c r="F12" s="4"/>
      <c r="G12" s="4"/>
      <c r="H12" s="4"/>
      <c r="I12" s="4"/>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row>
    <row r="13" spans="1:64" s="1" customFormat="1">
      <c r="B13" s="12" t="s">
        <v>154</v>
      </c>
      <c r="C13" s="83" t="str">
        <f>INDEX(Translations!$C$2:$M$227,MATCH('STEP 6'!B12,Translations!$C$2:$C$227,0),MATCH(Disclaimer!$D$3,Translations!$C$1:$Q$1,0))</f>
        <v>Tabell 6 Slam från avloppsreningsverk</v>
      </c>
      <c r="D13" s="83"/>
      <c r="E13" s="83"/>
      <c r="F13" s="83"/>
      <c r="G13" s="83"/>
      <c r="H13" s="83"/>
      <c r="I13" s="83"/>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row>
    <row r="14" spans="1:64" s="1" customFormat="1" ht="15.95" customHeight="1">
      <c r="B14" s="12" t="s">
        <v>155</v>
      </c>
      <c r="C14" s="84" t="str">
        <f>INDEX(Translations!$C$2:$M$227,MATCH('STEP 6'!B9,Translations!$C$2:$C$227,0),MATCH(Disclaimer!$D$3,Translations!$C$1:$Q$1,0))</f>
        <v>Ja</v>
      </c>
      <c r="D14" s="84"/>
      <c r="E14" s="84"/>
      <c r="F14" s="111" t="s">
        <v>1046</v>
      </c>
      <c r="G14" s="112"/>
      <c r="H14" s="112"/>
      <c r="I14" s="113"/>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row>
    <row r="15" spans="1:64" s="1" customFormat="1">
      <c r="B15" s="12" t="s">
        <v>16</v>
      </c>
      <c r="C15" s="107"/>
      <c r="D15" s="107"/>
      <c r="E15" s="107"/>
      <c r="F15" s="108"/>
      <c r="G15" s="109"/>
      <c r="H15" s="109"/>
      <c r="I15" s="110"/>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row>
    <row r="16" spans="1:64" s="1" customFormat="1" ht="12" customHeight="1">
      <c r="B16" s="12" t="s">
        <v>156</v>
      </c>
      <c r="F16" s="4"/>
      <c r="G16" s="4"/>
      <c r="H16" s="4"/>
      <c r="I16" s="4"/>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row>
    <row r="17" spans="2:64" s="1" customFormat="1" ht="15.95" customHeight="1">
      <c r="B17" s="12"/>
      <c r="C17" s="73" t="str">
        <f>IF(OR(C15="x"),INDEX(Translations!$C$2:$M$227,MATCH('STEP 6'!B13,Translations!$C$2:$C$227,0),MATCH(Disclaimer!$D$3,Translations!$C$1:$Q$1,0)),"")</f>
        <v/>
      </c>
      <c r="D17" s="73"/>
      <c r="E17" s="73"/>
      <c r="F17" s="73"/>
      <c r="G17" s="73"/>
      <c r="H17" s="73"/>
      <c r="I17" s="73"/>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row>
    <row r="18" spans="2:64" s="1" customFormat="1" ht="15" customHeight="1">
      <c r="B18" s="12"/>
      <c r="C18" s="56" t="str">
        <f>IF(F15="x",INDEX(Translations!$C$2:$M$227,MATCH('STEP 6'!B16,Translations!$C$2:$C$227,0),MATCH(Disclaimer!$D$3,Translations!$C$1:$Q$1,0)),IF(OR(C15="x"),INDEX(Translations!$C$2:$M$227,MATCH('STEP 6'!B14,Translations!$C$2:$C$227,0),MATCH(Disclaimer!$D$3,Translations!$C$1:$Q$1,0)),""))</f>
        <v/>
      </c>
      <c r="D18" s="56"/>
      <c r="E18" s="56"/>
      <c r="F18" s="56"/>
      <c r="G18" s="56"/>
      <c r="H18" s="56"/>
      <c r="I18" s="56"/>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row>
    <row r="19" spans="2:64" s="1" customFormat="1" ht="15.95" customHeight="1">
      <c r="B19" s="12"/>
      <c r="C19" s="56"/>
      <c r="D19" s="56"/>
      <c r="E19" s="56"/>
      <c r="F19" s="56"/>
      <c r="G19" s="56"/>
      <c r="H19" s="56"/>
      <c r="I19" s="56"/>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row>
    <row r="20" spans="2:64" s="1" customFormat="1">
      <c r="B20" s="12"/>
      <c r="C20" s="56"/>
      <c r="D20" s="56"/>
      <c r="E20" s="56"/>
      <c r="F20" s="56"/>
      <c r="G20" s="56"/>
      <c r="H20" s="56"/>
      <c r="I20" s="56"/>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row>
    <row r="21" spans="2:64" s="1" customFormat="1" ht="15.95" customHeight="1">
      <c r="B21" s="12"/>
      <c r="C21" s="56"/>
      <c r="D21" s="56"/>
      <c r="E21" s="56"/>
      <c r="F21" s="56"/>
      <c r="G21" s="56"/>
      <c r="H21" s="56"/>
      <c r="I21" s="56"/>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row>
    <row r="22" spans="2:64" s="1" customFormat="1">
      <c r="B22" s="12"/>
      <c r="C22" s="56"/>
      <c r="D22" s="56"/>
      <c r="E22" s="56"/>
      <c r="F22" s="56"/>
      <c r="G22" s="56"/>
      <c r="H22" s="56"/>
      <c r="I22" s="56"/>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row>
    <row r="23" spans="2:64" s="1" customFormat="1" ht="12" customHeight="1">
      <c r="B23" s="12"/>
      <c r="C23" s="56"/>
      <c r="D23" s="56"/>
      <c r="E23" s="56"/>
      <c r="F23" s="56"/>
      <c r="G23" s="56"/>
      <c r="H23" s="56"/>
      <c r="I23" s="56"/>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row>
    <row r="24" spans="2:64" s="1" customFormat="1" ht="15.95" customHeight="1">
      <c r="B24" s="12"/>
      <c r="C24" s="4"/>
      <c r="D24" s="4"/>
      <c r="E24" s="4"/>
      <c r="F24" s="4"/>
      <c r="G24" s="4"/>
      <c r="H24" s="4"/>
      <c r="I24" s="4"/>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row>
    <row r="25" spans="2:64" s="1" customFormat="1">
      <c r="B25" s="12"/>
      <c r="C25" s="4"/>
      <c r="D25" s="4"/>
      <c r="E25" s="4"/>
      <c r="F25" s="4"/>
      <c r="G25" s="4"/>
      <c r="H25" s="4"/>
      <c r="I25" s="4"/>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row>
    <row r="26" spans="2:64" s="1" customFormat="1">
      <c r="B26" s="12"/>
      <c r="C26" s="4"/>
      <c r="D26" s="4"/>
      <c r="E26" s="4"/>
      <c r="F26" s="4"/>
      <c r="G26" s="4"/>
      <c r="H26" s="4"/>
      <c r="I26" s="4"/>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row>
    <row r="27" spans="2:64" s="1" customFormat="1">
      <c r="B27" s="12"/>
      <c r="C27" s="4"/>
      <c r="D27" s="4"/>
      <c r="E27" s="4"/>
      <c r="F27" s="4"/>
      <c r="G27" s="4"/>
      <c r="H27" s="4"/>
      <c r="I27" s="4"/>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row>
    <row r="28" spans="2:64" s="1" customFormat="1">
      <c r="B28" s="12"/>
      <c r="C28" s="4"/>
      <c r="D28" s="4"/>
      <c r="E28" s="4"/>
      <c r="F28" s="4"/>
      <c r="G28" s="4"/>
      <c r="H28" s="4"/>
      <c r="I28" s="4"/>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row>
    <row r="29" spans="2:64" s="1" customFormat="1">
      <c r="B29" s="12"/>
      <c r="C29" s="4"/>
      <c r="D29" s="4"/>
      <c r="E29" s="4"/>
      <c r="F29" s="4"/>
      <c r="G29" s="4"/>
      <c r="H29" s="4"/>
      <c r="I29" s="4"/>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row>
    <row r="30" spans="2:64" s="1" customFormat="1">
      <c r="B30" s="12"/>
      <c r="C30" s="4"/>
      <c r="D30" s="4"/>
      <c r="E30" s="4"/>
      <c r="F30" s="4"/>
      <c r="G30" s="4"/>
      <c r="H30" s="4"/>
      <c r="I30" s="4"/>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row>
    <row r="31" spans="2:64" s="1" customFormat="1">
      <c r="B31" s="12"/>
      <c r="C31" s="4"/>
      <c r="D31" s="4"/>
      <c r="E31" s="4"/>
      <c r="F31" s="4"/>
      <c r="G31" s="4"/>
      <c r="H31" s="4"/>
      <c r="I31" s="4"/>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row>
    <row r="32" spans="2:64" s="1" customFormat="1">
      <c r="B32" s="12"/>
      <c r="C32" s="4"/>
      <c r="D32" s="4"/>
      <c r="E32" s="4"/>
      <c r="F32" s="4"/>
      <c r="G32" s="4"/>
      <c r="H32" s="4"/>
      <c r="I32" s="4"/>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row>
    <row r="33" spans="1:64" s="1" customFormat="1">
      <c r="B33" s="12"/>
      <c r="C33" s="4"/>
      <c r="D33" s="4"/>
      <c r="E33" s="4"/>
      <c r="F33" s="4"/>
      <c r="G33" s="4"/>
      <c r="H33" s="4"/>
      <c r="I33" s="4"/>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row>
    <row r="34" spans="1:64" s="1" customFormat="1">
      <c r="B34" s="12"/>
      <c r="C34" s="4"/>
      <c r="D34" s="4"/>
      <c r="E34" s="4"/>
      <c r="F34" s="4"/>
      <c r="G34" s="4"/>
      <c r="H34" s="4"/>
      <c r="I34" s="4"/>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row>
    <row r="35" spans="1:64" s="1" customFormat="1">
      <c r="B35" s="12"/>
      <c r="C35" s="4"/>
      <c r="D35" s="4"/>
      <c r="E35" s="4"/>
      <c r="F35" s="4"/>
      <c r="G35" s="4"/>
      <c r="H35" s="4"/>
      <c r="I35" s="4"/>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row>
    <row r="36" spans="1:64" s="1" customFormat="1">
      <c r="B36" s="12"/>
      <c r="C36" s="4"/>
      <c r="D36" s="4"/>
      <c r="E36" s="4"/>
      <c r="F36" s="4"/>
      <c r="G36" s="4"/>
      <c r="H36" s="4"/>
      <c r="I36" s="4"/>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row>
    <row r="37" spans="1:64" s="1" customFormat="1">
      <c r="B37" s="12"/>
      <c r="C37" s="4"/>
      <c r="D37" s="4"/>
      <c r="E37" s="4"/>
      <c r="F37" s="4"/>
      <c r="G37" s="4"/>
      <c r="H37" s="4"/>
      <c r="I37" s="4"/>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row>
    <row r="38" spans="1:64" s="1" customFormat="1">
      <c r="B38" s="12"/>
      <c r="C38" s="4"/>
      <c r="D38" s="4"/>
      <c r="E38" s="4"/>
      <c r="F38" s="4"/>
      <c r="G38" s="4"/>
      <c r="H38" s="4"/>
      <c r="I38" s="4"/>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row>
    <row r="39" spans="1:64" s="1" customFormat="1">
      <c r="B39" s="12"/>
      <c r="C39" s="4"/>
      <c r="D39" s="4"/>
      <c r="E39" s="4"/>
      <c r="F39" s="4"/>
      <c r="G39" s="4"/>
      <c r="H39" s="4"/>
      <c r="I39" s="4"/>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row>
    <row r="40" spans="1:64" s="1" customFormat="1">
      <c r="B40" s="12"/>
      <c r="C40" s="4"/>
      <c r="D40" s="4"/>
      <c r="E40" s="4"/>
      <c r="F40" s="4"/>
      <c r="G40" s="4"/>
      <c r="H40" s="4"/>
      <c r="I40" s="4"/>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row>
    <row r="41" spans="1:64" s="1" customFormat="1" ht="16.5" thickBot="1">
      <c r="B41" s="12"/>
      <c r="C41" s="4"/>
      <c r="D41" s="4"/>
      <c r="E41" s="4"/>
      <c r="F41" s="4"/>
      <c r="G41" s="4"/>
      <c r="H41" s="4"/>
      <c r="I41" s="4"/>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row>
    <row r="42" spans="1:64" s="1" customFormat="1" ht="16.5" thickBot="1">
      <c r="B42" s="12"/>
      <c r="C42" s="4"/>
      <c r="D42" s="4"/>
      <c r="E42" s="4"/>
      <c r="F42" s="4"/>
      <c r="G42" s="4"/>
      <c r="H42" s="4"/>
      <c r="I42" s="10" t="str">
        <f>INDEX(Translations!$C$2:$M$227,MATCH('STEP 6'!B15,Translations!$C$2:$C$227,0),MATCH(Disclaimer!$D$3,Translations!$C$1:$Q$1,0))</f>
        <v>Nästa sida</v>
      </c>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row>
    <row r="43" spans="1:64" s="1" customFormat="1">
      <c r="B43" s="1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row>
    <row r="44" spans="1:64" s="1" customFormat="1">
      <c r="A44" s="5"/>
      <c r="B44" s="6"/>
      <c r="C44" s="5"/>
      <c r="D44" s="5"/>
      <c r="E44" s="5"/>
      <c r="F44" s="5"/>
      <c r="G44" s="5"/>
      <c r="H44" s="5"/>
      <c r="I44" s="5"/>
      <c r="J44" s="5"/>
      <c r="K44" s="5"/>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row>
    <row r="45" spans="1:64" s="2" customFormat="1">
      <c r="B45" s="21"/>
    </row>
    <row r="46" spans="1:64" s="2" customFormat="1">
      <c r="B46" s="21"/>
    </row>
    <row r="47" spans="1:64" s="2" customFormat="1">
      <c r="B47" s="21"/>
    </row>
    <row r="48" spans="1:64" s="2" customFormat="1">
      <c r="B48" s="21"/>
    </row>
    <row r="49" spans="2:2" s="2" customFormat="1">
      <c r="B49" s="21"/>
    </row>
    <row r="50" spans="2:2" s="2" customFormat="1" ht="15.95" customHeight="1">
      <c r="B50" s="21"/>
    </row>
    <row r="51" spans="2:2" s="2" customFormat="1">
      <c r="B51" s="21"/>
    </row>
    <row r="52" spans="2:2" s="2" customFormat="1" ht="15.95" customHeight="1">
      <c r="B52" s="21"/>
    </row>
    <row r="53" spans="2:2" s="2" customFormat="1" ht="15.95" customHeight="1">
      <c r="B53" s="21"/>
    </row>
    <row r="54" spans="2:2" s="2" customFormat="1">
      <c r="B54" s="21"/>
    </row>
    <row r="55" spans="2:2" s="2" customFormat="1">
      <c r="B55" s="21"/>
    </row>
    <row r="56" spans="2:2" s="2" customFormat="1" ht="15.95" customHeight="1">
      <c r="B56" s="21"/>
    </row>
    <row r="57" spans="2:2" s="2" customFormat="1">
      <c r="B57" s="21"/>
    </row>
    <row r="58" spans="2:2" s="2" customFormat="1">
      <c r="B58" s="21"/>
    </row>
    <row r="59" spans="2:2" s="2" customFormat="1">
      <c r="B59" s="21"/>
    </row>
    <row r="60" spans="2:2" s="2" customFormat="1" ht="15.95" customHeight="1">
      <c r="B60" s="21"/>
    </row>
    <row r="61" spans="2:2" s="2" customFormat="1">
      <c r="B61" s="21"/>
    </row>
    <row r="62" spans="2:2" s="2" customFormat="1">
      <c r="B62" s="21"/>
    </row>
    <row r="63" spans="2:2" s="2" customFormat="1">
      <c r="B63" s="21"/>
    </row>
    <row r="64" spans="2:2" s="2" customFormat="1" ht="15.95" customHeight="1">
      <c r="B64" s="21"/>
    </row>
    <row r="65" spans="2:2" s="2" customFormat="1">
      <c r="B65" s="21"/>
    </row>
    <row r="66" spans="2:2" s="2" customFormat="1">
      <c r="B66" s="21"/>
    </row>
    <row r="67" spans="2:2" s="2" customFormat="1">
      <c r="B67" s="21"/>
    </row>
    <row r="68" spans="2:2" s="2" customFormat="1">
      <c r="B68" s="21"/>
    </row>
    <row r="69" spans="2:2" s="2" customFormat="1">
      <c r="B69" s="21"/>
    </row>
    <row r="70" spans="2:2" s="2" customFormat="1">
      <c r="B70" s="21"/>
    </row>
    <row r="71" spans="2:2" s="2" customFormat="1">
      <c r="B71" s="21"/>
    </row>
    <row r="72" spans="2:2" s="2" customFormat="1">
      <c r="B72" s="21"/>
    </row>
    <row r="73" spans="2:2" s="2" customFormat="1" ht="15.95" customHeight="1">
      <c r="B73" s="21"/>
    </row>
    <row r="74" spans="2:2" s="2" customFormat="1">
      <c r="B74" s="21"/>
    </row>
    <row r="75" spans="2:2" s="2" customFormat="1">
      <c r="B75" s="21"/>
    </row>
    <row r="76" spans="2:2" s="2" customFormat="1">
      <c r="B76" s="21"/>
    </row>
    <row r="77" spans="2:2" s="2" customFormat="1">
      <c r="B77" s="21"/>
    </row>
    <row r="78" spans="2:2" s="2" customFormat="1">
      <c r="B78" s="21"/>
    </row>
    <row r="79" spans="2:2" s="2" customFormat="1">
      <c r="B79" s="21"/>
    </row>
    <row r="80" spans="2:2" s="2" customFormat="1">
      <c r="B80" s="21"/>
    </row>
    <row r="81" spans="2:2" s="2" customFormat="1">
      <c r="B81" s="21"/>
    </row>
    <row r="82" spans="2:2" s="2" customFormat="1">
      <c r="B82" s="21"/>
    </row>
    <row r="83" spans="2:2" s="2" customFormat="1">
      <c r="B83" s="21"/>
    </row>
    <row r="84" spans="2:2" s="2" customFormat="1">
      <c r="B84" s="21"/>
    </row>
    <row r="85" spans="2:2" s="2" customFormat="1">
      <c r="B85" s="21"/>
    </row>
    <row r="86" spans="2:2" s="2" customFormat="1">
      <c r="B86" s="21"/>
    </row>
    <row r="87" spans="2:2" s="2" customFormat="1">
      <c r="B87" s="21"/>
    </row>
    <row r="88" spans="2:2" s="2" customFormat="1">
      <c r="B88" s="21"/>
    </row>
    <row r="89" spans="2:2" s="2" customFormat="1">
      <c r="B89" s="21"/>
    </row>
    <row r="90" spans="2:2" s="2" customFormat="1">
      <c r="B90" s="21"/>
    </row>
    <row r="91" spans="2:2" s="2" customFormat="1">
      <c r="B91" s="21"/>
    </row>
    <row r="92" spans="2:2" s="2" customFormat="1">
      <c r="B92" s="21"/>
    </row>
    <row r="93" spans="2:2" s="2" customFormat="1">
      <c r="B93" s="21"/>
    </row>
  </sheetData>
  <mergeCells count="10">
    <mergeCell ref="C17:I17"/>
    <mergeCell ref="C15:E15"/>
    <mergeCell ref="C18:I23"/>
    <mergeCell ref="F15:I15"/>
    <mergeCell ref="C6:I6"/>
    <mergeCell ref="C8:I8"/>
    <mergeCell ref="C14:E14"/>
    <mergeCell ref="C9:I11"/>
    <mergeCell ref="C13:I13"/>
    <mergeCell ref="F14:I14"/>
  </mergeCells>
  <phoneticPr fontId="11" type="noConversion"/>
  <hyperlinks>
    <hyperlink ref="I42" location="'STEP 7'!A1" display="'STEP 7'!A1" xr:uid="{4D030059-5400-8842-9462-8243C6D79A28}"/>
  </hyperlinks>
  <printOptions horizontalCentered="1"/>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A88C45B-A91F-1D48-8166-1EA8F7AECBFF}">
          <x14:formula1>
            <xm:f>Settings!$C$2:$C$3</xm:f>
          </x14:formula1>
          <xm:sqref>C15:F15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A3A9C-F984-EF4A-93F9-F3BDC29E00A6}">
  <dimension ref="A1:BL91"/>
  <sheetViews>
    <sheetView showGridLines="0" zoomScale="125" zoomScaleNormal="125" zoomScaleSheetLayoutView="130" workbookViewId="0">
      <selection activeCell="B1" sqref="B1:B1048576"/>
    </sheetView>
  </sheetViews>
  <sheetFormatPr defaultColWidth="11" defaultRowHeight="15.75"/>
  <cols>
    <col min="1" max="1" width="2.5" style="2" customWidth="1"/>
    <col min="2" max="2" width="2.5" style="21" customWidth="1"/>
    <col min="3" max="9" width="11.375" style="2" customWidth="1"/>
    <col min="10" max="11" width="2.5" style="2" customWidth="1"/>
    <col min="12" max="12" width="12" style="2" customWidth="1"/>
    <col min="13" max="64" width="10.875" style="2"/>
  </cols>
  <sheetData>
    <row r="1" spans="1:64" s="1" customFormat="1">
      <c r="A1" s="5"/>
      <c r="B1" s="6"/>
      <c r="C1" s="5"/>
      <c r="D1" s="5"/>
      <c r="E1" s="5"/>
      <c r="F1" s="5"/>
      <c r="G1" s="5"/>
      <c r="H1" s="5"/>
      <c r="I1" s="5"/>
      <c r="J1" s="5"/>
      <c r="K1" s="5"/>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row>
    <row r="2" spans="1:64" s="1" customFormat="1">
      <c r="B2" s="1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row>
    <row r="3" spans="1:64" s="1" customFormat="1">
      <c r="B3" s="1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row>
    <row r="4" spans="1:64" s="1" customFormat="1" ht="16.5" thickBot="1">
      <c r="B4" s="20"/>
      <c r="C4" s="3"/>
      <c r="D4" s="3"/>
      <c r="E4" s="3"/>
      <c r="F4" s="3"/>
      <c r="G4" s="3"/>
      <c r="H4" s="3"/>
      <c r="I4" s="3"/>
      <c r="J4" s="3"/>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row>
    <row r="5" spans="1:64" s="1" customFormat="1">
      <c r="B5" s="1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row>
    <row r="6" spans="1:64" s="1" customFormat="1" ht="18.75">
      <c r="B6" s="12" t="s">
        <v>157</v>
      </c>
      <c r="C6" s="55" t="str">
        <f>INDEX(Translations!$C$2:$M$227,MATCH('STEP 7'!B6,Translations!$C$2:$C$227,0),MATCH(Disclaimer!$D$3,Translations!$C$1:$Q$1,0))</f>
        <v>STEG 7</v>
      </c>
      <c r="D6" s="55"/>
      <c r="E6" s="55"/>
      <c r="F6" s="55"/>
      <c r="G6" s="55"/>
      <c r="H6" s="55"/>
      <c r="I6" s="55"/>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row>
    <row r="7" spans="1:64" s="1" customFormat="1" ht="12.75" customHeight="1">
      <c r="B7" s="12" t="s">
        <v>158</v>
      </c>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row>
    <row r="8" spans="1:64" s="1" customFormat="1" ht="15.95" customHeight="1">
      <c r="B8" s="12" t="s">
        <v>159</v>
      </c>
      <c r="C8" s="73" t="str">
        <f>INDEX(Translations!$C$2:$M$227,MATCH('STEP 7'!B7,Translations!$C$2:$C$227,0),MATCH(Disclaimer!$D$3,Translations!$C$1:$Q$1,0))</f>
        <v>Enskilda dricksvattenbrunnar</v>
      </c>
      <c r="D8" s="73"/>
      <c r="E8" s="73"/>
      <c r="F8" s="73"/>
      <c r="G8" s="73"/>
      <c r="H8" s="73"/>
      <c r="I8" s="73"/>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row>
    <row r="9" spans="1:64" s="1" customFormat="1" ht="15" customHeight="1">
      <c r="B9" s="12"/>
      <c r="C9" s="64" t="str">
        <f>INDEX(Translations!$C$2:$M$227,MATCH('STEP 7'!B8,Translations!$C$2:$C$227,0),MATCH(Disclaimer!$D$3,Translations!$C$1:$Q$1,0))</f>
        <v>Enligt DWD2: ”För att minska den potentiella administrativa bördan för vattenleverantörer som tillhandahåller mellan 10 m3 och 100 m3 per dag i genomsnitt eller försörjer mellan 50 och 500 människor bör medlemsstaterna kunna undanta sådana vattenleverantörer från skyldigheten att göra en riskbedömning avseende försörjningssystemet under förutsättning att regelbunden övervakning i enlighet med detta direktiv utförs.” Detta innebär att kommunen inte är ansvarig för att utföra riskbedömningar för små enskilda brunnar (uttag under 10 m3 per dygn). Vi rekommenderar dock att kommunen gör en översiktlig kartläggning av antalet enskilda dricksvattenbrunnar inom kommunen eftersom de kan utgöra en risk för PFAS-exponering. Kommunalt dricksvatten behandlas i vattenverk, och kommunala brunnar är vanligtvis belägna i skyddade områden. Därför löper enskilda brunnar högre risk att få förorenat vatten (inklusive PFAS). För att få en bättre förståelse av riskerna är det viktigt att veta hur många invånare i kommunen som använder enskilda brunnar som sin dricksvattenkälla. Vänligen ange hur många invånare som använder enskilda brunnar (sätt ett X) på rätt kategori i Tabell 7 nedan.</v>
      </c>
      <c r="D9" s="64"/>
      <c r="E9" s="64"/>
      <c r="F9" s="64"/>
      <c r="G9" s="64"/>
      <c r="H9" s="64"/>
      <c r="I9" s="64"/>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row>
    <row r="10" spans="1:64" s="1" customFormat="1" ht="15" customHeight="1">
      <c r="B10" s="12"/>
      <c r="C10" s="64"/>
      <c r="D10" s="64"/>
      <c r="E10" s="64"/>
      <c r="F10" s="64"/>
      <c r="G10" s="64"/>
      <c r="H10" s="64"/>
      <c r="I10" s="64"/>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row>
    <row r="11" spans="1:64" s="1" customFormat="1" ht="15" customHeight="1">
      <c r="B11" s="12"/>
      <c r="C11" s="64"/>
      <c r="D11" s="64"/>
      <c r="E11" s="64"/>
      <c r="F11" s="64"/>
      <c r="G11" s="64"/>
      <c r="H11" s="64"/>
      <c r="I11" s="64"/>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row>
    <row r="12" spans="1:64" s="1" customFormat="1" ht="15" customHeight="1">
      <c r="B12" s="12"/>
      <c r="C12" s="64"/>
      <c r="D12" s="64"/>
      <c r="E12" s="64"/>
      <c r="F12" s="64"/>
      <c r="G12" s="64"/>
      <c r="H12" s="64"/>
      <c r="I12" s="64"/>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row>
    <row r="13" spans="1:64" s="1" customFormat="1" ht="15" customHeight="1">
      <c r="B13" s="12"/>
      <c r="C13" s="64"/>
      <c r="D13" s="64"/>
      <c r="E13" s="64"/>
      <c r="F13" s="64"/>
      <c r="G13" s="64"/>
      <c r="H13" s="64"/>
      <c r="I13" s="64"/>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row>
    <row r="14" spans="1:64" s="1" customFormat="1" ht="15" customHeight="1">
      <c r="B14" s="12"/>
      <c r="C14" s="64"/>
      <c r="D14" s="64"/>
      <c r="E14" s="64"/>
      <c r="F14" s="64"/>
      <c r="G14" s="64"/>
      <c r="H14" s="64"/>
      <c r="I14" s="64"/>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row>
    <row r="15" spans="1:64" s="1" customFormat="1" ht="15" customHeight="1">
      <c r="B15" s="12"/>
      <c r="C15" s="64"/>
      <c r="D15" s="64"/>
      <c r="E15" s="64"/>
      <c r="F15" s="64"/>
      <c r="G15" s="64"/>
      <c r="H15" s="64"/>
      <c r="I15" s="64"/>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row>
    <row r="16" spans="1:64" s="1" customFormat="1" ht="15" customHeight="1">
      <c r="B16" s="12"/>
      <c r="C16" s="64"/>
      <c r="D16" s="64"/>
      <c r="E16" s="64"/>
      <c r="F16" s="64"/>
      <c r="G16" s="64"/>
      <c r="H16" s="64"/>
      <c r="I16" s="64"/>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row>
    <row r="17" spans="2:64" s="1" customFormat="1" ht="15" customHeight="1">
      <c r="B17" s="12"/>
      <c r="C17" s="64"/>
      <c r="D17" s="64"/>
      <c r="E17" s="64"/>
      <c r="F17" s="64"/>
      <c r="G17" s="64"/>
      <c r="H17" s="64"/>
      <c r="I17" s="64"/>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row>
    <row r="18" spans="2:64" s="1" customFormat="1" ht="15" customHeight="1">
      <c r="B18" s="12" t="s">
        <v>160</v>
      </c>
      <c r="C18" s="64"/>
      <c r="D18" s="64"/>
      <c r="E18" s="64"/>
      <c r="F18" s="64"/>
      <c r="G18" s="64"/>
      <c r="H18" s="64"/>
      <c r="I18" s="64"/>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row>
    <row r="19" spans="2:64" s="1" customFormat="1" ht="65.099999999999994" customHeight="1">
      <c r="B19" s="12" t="s">
        <v>161</v>
      </c>
      <c r="C19" s="64"/>
      <c r="D19" s="64"/>
      <c r="E19" s="64"/>
      <c r="F19" s="64"/>
      <c r="G19" s="64"/>
      <c r="H19" s="64"/>
      <c r="I19" s="64"/>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row>
    <row r="20" spans="2:64" s="1" customFormat="1" ht="15.95" customHeight="1">
      <c r="B20" s="12"/>
      <c r="L20" s="2"/>
      <c r="M20" s="2"/>
      <c r="N20" s="2"/>
      <c r="O20" s="2"/>
      <c r="P20" s="2"/>
      <c r="Q20" s="2"/>
      <c r="R20" s="2"/>
      <c r="S20" s="2"/>
      <c r="T20" s="2"/>
      <c r="U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row>
    <row r="21" spans="2:64" s="1" customFormat="1" ht="15.95" customHeight="1">
      <c r="B21" s="12"/>
      <c r="C21" s="83" t="str">
        <f>INDEX(Translations!$C$2:$M$227,MATCH('STEP 7'!B22,Translations!$C$2:$C$227,0),MATCH(Disclaimer!$D$3,Translations!$C$1:$Q$1,0))</f>
        <v>Tabell 7 Användare av enskilda brunnar</v>
      </c>
      <c r="D21" s="83"/>
      <c r="E21" s="83"/>
      <c r="F21" s="83"/>
      <c r="G21" s="83"/>
      <c r="H21" s="83"/>
      <c r="I21" s="83"/>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row>
    <row r="22" spans="2:64" s="1" customFormat="1">
      <c r="B22" s="12" t="s">
        <v>162</v>
      </c>
      <c r="C22" s="114" t="str">
        <f>INDEX(Translations!$C$2:$M$227,MATCH('STEP 7'!B18,Translations!$C$2:$C$227,0),MATCH(Disclaimer!$D$3,Translations!$C$1:$Q$1,0))</f>
        <v>Ja</v>
      </c>
      <c r="D22" s="115"/>
      <c r="E22" s="116"/>
      <c r="F22" s="111" t="str">
        <f>INDEX(Translations!$C$2:$M$227,MATCH('STEP 7'!B19,Translations!$C$2:$C$227,0),MATCH(Disclaimer!$D$3,Translations!$C$1:$Q$1,0))</f>
        <v>Nej</v>
      </c>
      <c r="G22" s="112"/>
      <c r="H22" s="112"/>
      <c r="I22" s="113"/>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row>
    <row r="23" spans="2:64" s="1" customFormat="1" ht="17.25" customHeight="1">
      <c r="B23" s="12"/>
      <c r="C23" s="108"/>
      <c r="D23" s="109"/>
      <c r="E23" s="110"/>
      <c r="F23" s="108"/>
      <c r="G23" s="109"/>
      <c r="H23" s="109"/>
      <c r="I23" s="110"/>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row>
    <row r="24" spans="2:64" s="1" customFormat="1" ht="15.95" customHeight="1">
      <c r="B24" s="12" t="s">
        <v>163</v>
      </c>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row>
    <row r="25" spans="2:64" s="1" customFormat="1" ht="15" customHeight="1">
      <c r="B25" s="12" t="s">
        <v>164</v>
      </c>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row>
    <row r="26" spans="2:64" s="1" customFormat="1" ht="15.95" customHeight="1">
      <c r="B26" s="12" t="s">
        <v>16</v>
      </c>
      <c r="C26" s="73" t="str">
        <f>IF(COUNTA(C23:I23)=0,"",INDEX(Translations!$C$2:$M$227,MATCH('STEP 7'!B24,Translations!$C$2:$C$227,0),MATCH(Disclaimer!$D$3,Translations!$C$1:$Q$1,0)))</f>
        <v/>
      </c>
      <c r="D26" s="73"/>
      <c r="E26" s="73"/>
      <c r="F26" s="73"/>
      <c r="G26" s="73"/>
      <c r="H26" s="73"/>
      <c r="I26" s="73"/>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row>
    <row r="27" spans="2:64" s="1" customFormat="1">
      <c r="B27" s="12" t="s">
        <v>165</v>
      </c>
      <c r="C27" s="56" t="str">
        <f>IF(OR(F23="x"),INDEX(Translations!$C$2:$M$227,MATCH('STEP 7'!B27,Translations!$C$2:$C$227,0),MATCH(Disclaimer!$D$3,Translations!$C$1:$Q$1,0)),IF(OR(C23="x"),INDEX(Translations!$C$2:$M$227,MATCH('STEP 7'!B25,Translations!$C$2:$C$227,0),MATCH(Disclaimer!$D$3,Translations!$C$1:$Q$1,0)),""))</f>
        <v/>
      </c>
      <c r="D27" s="56"/>
      <c r="E27" s="56"/>
      <c r="F27" s="56"/>
      <c r="G27" s="56"/>
      <c r="H27" s="56"/>
      <c r="I27" s="56"/>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row>
    <row r="28" spans="2:64" s="1" customFormat="1" ht="15.95" customHeight="1">
      <c r="B28" s="12"/>
      <c r="C28" s="56"/>
      <c r="D28" s="56"/>
      <c r="E28" s="56"/>
      <c r="F28" s="56"/>
      <c r="G28" s="56"/>
      <c r="H28" s="56"/>
      <c r="I28" s="56"/>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row>
    <row r="29" spans="2:64" s="1" customFormat="1">
      <c r="B29" s="12"/>
      <c r="C29" s="56"/>
      <c r="D29" s="56"/>
      <c r="E29" s="56"/>
      <c r="F29" s="56"/>
      <c r="G29" s="56"/>
      <c r="H29" s="56"/>
      <c r="I29" s="56"/>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row>
    <row r="30" spans="2:64" s="1" customFormat="1" ht="12" customHeight="1">
      <c r="B30" s="12"/>
      <c r="C30" s="56"/>
      <c r="D30" s="56"/>
      <c r="E30" s="56"/>
      <c r="F30" s="56"/>
      <c r="G30" s="56"/>
      <c r="H30" s="56"/>
      <c r="I30" s="56"/>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row>
    <row r="31" spans="2:64" s="1" customFormat="1" ht="15.95" customHeight="1">
      <c r="B31" s="12"/>
      <c r="C31" s="56"/>
      <c r="D31" s="56"/>
      <c r="E31" s="56"/>
      <c r="F31" s="56"/>
      <c r="G31" s="56"/>
      <c r="H31" s="56"/>
      <c r="I31" s="56"/>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row>
    <row r="32" spans="2:64" s="1" customFormat="1">
      <c r="B32" s="12"/>
      <c r="C32" s="56"/>
      <c r="D32" s="56"/>
      <c r="E32" s="56"/>
      <c r="F32" s="56"/>
      <c r="G32" s="56"/>
      <c r="H32" s="56"/>
      <c r="I32" s="56"/>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row>
    <row r="33" spans="1:64" s="1" customFormat="1" ht="15.95" customHeight="1">
      <c r="B33" s="12"/>
      <c r="C33" s="56"/>
      <c r="D33" s="56"/>
      <c r="E33" s="56"/>
      <c r="F33" s="56"/>
      <c r="G33" s="56"/>
      <c r="H33" s="56"/>
      <c r="I33" s="56"/>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row>
    <row r="34" spans="1:64" s="1" customFormat="1">
      <c r="B34" s="12"/>
      <c r="C34" s="56"/>
      <c r="D34" s="56"/>
      <c r="E34" s="56"/>
      <c r="F34" s="56"/>
      <c r="G34" s="56"/>
      <c r="H34" s="56"/>
      <c r="I34" s="56"/>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row>
    <row r="35" spans="1:64" s="1" customFormat="1">
      <c r="B35" s="12"/>
      <c r="C35" s="56"/>
      <c r="D35" s="56"/>
      <c r="E35" s="56"/>
      <c r="F35" s="56"/>
      <c r="G35" s="56"/>
      <c r="H35" s="56"/>
      <c r="I35" s="56"/>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row>
    <row r="36" spans="1:64" s="1" customFormat="1">
      <c r="B36" s="12"/>
      <c r="C36" s="56"/>
      <c r="D36" s="56"/>
      <c r="E36" s="56"/>
      <c r="F36" s="56"/>
      <c r="G36" s="56"/>
      <c r="H36" s="56"/>
      <c r="I36" s="56"/>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row>
    <row r="37" spans="1:64" s="1" customFormat="1">
      <c r="B37" s="12"/>
      <c r="C37" s="56"/>
      <c r="D37" s="56"/>
      <c r="E37" s="56"/>
      <c r="F37" s="56"/>
      <c r="G37" s="56"/>
      <c r="H37" s="56"/>
      <c r="I37" s="56"/>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row>
    <row r="38" spans="1:64" s="1" customFormat="1" ht="12.95" customHeight="1">
      <c r="B38" s="12"/>
      <c r="C38" s="56"/>
      <c r="D38" s="56"/>
      <c r="E38" s="56"/>
      <c r="F38" s="56"/>
      <c r="G38" s="56"/>
      <c r="H38" s="56"/>
      <c r="I38" s="56"/>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row>
    <row r="39" spans="1:64" s="1" customFormat="1" ht="11.1" customHeight="1" thickBot="1">
      <c r="B39" s="12"/>
      <c r="C39" s="4"/>
      <c r="D39" s="4"/>
      <c r="E39" s="4"/>
      <c r="F39" s="4"/>
      <c r="G39" s="4"/>
      <c r="H39" s="4"/>
      <c r="I39" s="4"/>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row>
    <row r="40" spans="1:64" s="1" customFormat="1" ht="16.5" thickBot="1">
      <c r="B40" s="12"/>
      <c r="C40" s="4"/>
      <c r="D40" s="4"/>
      <c r="E40" s="4"/>
      <c r="F40" s="4"/>
      <c r="G40" s="4"/>
      <c r="H40" s="4"/>
      <c r="I40" s="10" t="str">
        <f>INDEX(Translations!$C$2:$M$227,MATCH('STEP 7'!B26,Translations!$C$2:$C$227,0),MATCH(Disclaimer!$D$3,Translations!$C$1:$Q$1,0))</f>
        <v>Nästa sida</v>
      </c>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row>
    <row r="41" spans="1:64" s="1" customFormat="1">
      <c r="B41" s="1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row>
    <row r="42" spans="1:64" s="1" customFormat="1">
      <c r="A42" s="5"/>
      <c r="B42" s="6"/>
      <c r="C42" s="5"/>
      <c r="D42" s="5"/>
      <c r="E42" s="5"/>
      <c r="F42" s="5"/>
      <c r="G42" s="5"/>
      <c r="H42" s="5"/>
      <c r="I42" s="5"/>
      <c r="J42" s="5"/>
      <c r="K42" s="5"/>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row>
    <row r="43" spans="1:64" s="2" customFormat="1">
      <c r="B43" s="21"/>
    </row>
    <row r="44" spans="1:64" s="2" customFormat="1">
      <c r="B44" s="21"/>
    </row>
    <row r="45" spans="1:64" s="2" customFormat="1">
      <c r="B45" s="21"/>
    </row>
    <row r="46" spans="1:64" s="2" customFormat="1">
      <c r="B46" s="21"/>
    </row>
    <row r="47" spans="1:64" s="2" customFormat="1">
      <c r="B47" s="21"/>
    </row>
    <row r="48" spans="1:64" s="2" customFormat="1" ht="15.95" customHeight="1">
      <c r="B48" s="21"/>
    </row>
    <row r="49" spans="2:2" s="2" customFormat="1">
      <c r="B49" s="21"/>
    </row>
    <row r="50" spans="2:2" s="2" customFormat="1" ht="15.95" customHeight="1">
      <c r="B50" s="21"/>
    </row>
    <row r="51" spans="2:2" s="2" customFormat="1" ht="15.95" customHeight="1">
      <c r="B51" s="21"/>
    </row>
    <row r="52" spans="2:2" s="2" customFormat="1">
      <c r="B52" s="21"/>
    </row>
    <row r="53" spans="2:2" s="2" customFormat="1">
      <c r="B53" s="21"/>
    </row>
    <row r="54" spans="2:2" s="2" customFormat="1" ht="15.95" customHeight="1">
      <c r="B54" s="21"/>
    </row>
    <row r="55" spans="2:2" s="2" customFormat="1">
      <c r="B55" s="21"/>
    </row>
    <row r="56" spans="2:2" s="2" customFormat="1">
      <c r="B56" s="21"/>
    </row>
    <row r="57" spans="2:2" s="2" customFormat="1">
      <c r="B57" s="21"/>
    </row>
    <row r="58" spans="2:2" s="2" customFormat="1" ht="15.95" customHeight="1">
      <c r="B58" s="21"/>
    </row>
    <row r="59" spans="2:2" s="2" customFormat="1">
      <c r="B59" s="21"/>
    </row>
    <row r="60" spans="2:2" s="2" customFormat="1">
      <c r="B60" s="21"/>
    </row>
    <row r="61" spans="2:2" s="2" customFormat="1">
      <c r="B61" s="21"/>
    </row>
    <row r="62" spans="2:2" s="2" customFormat="1" ht="15.95" customHeight="1">
      <c r="B62" s="21"/>
    </row>
    <row r="63" spans="2:2" s="2" customFormat="1">
      <c r="B63" s="21"/>
    </row>
    <row r="64" spans="2:2" s="2" customFormat="1">
      <c r="B64" s="21"/>
    </row>
    <row r="65" spans="2:2" s="2" customFormat="1">
      <c r="B65" s="21"/>
    </row>
    <row r="66" spans="2:2" s="2" customFormat="1">
      <c r="B66" s="21"/>
    </row>
    <row r="67" spans="2:2" s="2" customFormat="1">
      <c r="B67" s="21"/>
    </row>
    <row r="68" spans="2:2" s="2" customFormat="1">
      <c r="B68" s="21"/>
    </row>
    <row r="69" spans="2:2" s="2" customFormat="1">
      <c r="B69" s="21"/>
    </row>
    <row r="70" spans="2:2" s="2" customFormat="1">
      <c r="B70" s="21"/>
    </row>
    <row r="71" spans="2:2" s="2" customFormat="1" ht="15.95" customHeight="1">
      <c r="B71" s="21"/>
    </row>
    <row r="72" spans="2:2" s="2" customFormat="1">
      <c r="B72" s="21"/>
    </row>
    <row r="73" spans="2:2" s="2" customFormat="1">
      <c r="B73" s="21"/>
    </row>
    <row r="74" spans="2:2" s="2" customFormat="1">
      <c r="B74" s="21"/>
    </row>
    <row r="75" spans="2:2" s="2" customFormat="1">
      <c r="B75" s="21"/>
    </row>
    <row r="76" spans="2:2" s="2" customFormat="1">
      <c r="B76" s="21"/>
    </row>
    <row r="77" spans="2:2" s="2" customFormat="1">
      <c r="B77" s="21"/>
    </row>
    <row r="78" spans="2:2" s="2" customFormat="1">
      <c r="B78" s="21"/>
    </row>
    <row r="79" spans="2:2" s="2" customFormat="1">
      <c r="B79" s="21"/>
    </row>
    <row r="80" spans="2:2" s="2" customFormat="1">
      <c r="B80" s="21"/>
    </row>
    <row r="81" spans="2:2" s="2" customFormat="1">
      <c r="B81" s="21"/>
    </row>
    <row r="82" spans="2:2" s="2" customFormat="1">
      <c r="B82" s="21"/>
    </row>
    <row r="83" spans="2:2" s="2" customFormat="1">
      <c r="B83" s="21"/>
    </row>
    <row r="84" spans="2:2" s="2" customFormat="1">
      <c r="B84" s="21"/>
    </row>
    <row r="85" spans="2:2" s="2" customFormat="1">
      <c r="B85" s="21"/>
    </row>
    <row r="86" spans="2:2" s="2" customFormat="1">
      <c r="B86" s="21"/>
    </row>
    <row r="87" spans="2:2" s="2" customFormat="1">
      <c r="B87" s="21"/>
    </row>
    <row r="88" spans="2:2" s="2" customFormat="1">
      <c r="B88" s="21"/>
    </row>
    <row r="89" spans="2:2" s="2" customFormat="1">
      <c r="B89" s="21"/>
    </row>
    <row r="90" spans="2:2" s="2" customFormat="1">
      <c r="B90" s="21"/>
    </row>
    <row r="91" spans="2:2" s="2" customFormat="1">
      <c r="B91" s="21"/>
    </row>
  </sheetData>
  <mergeCells count="10">
    <mergeCell ref="C27:I38"/>
    <mergeCell ref="C6:I6"/>
    <mergeCell ref="C8:I8"/>
    <mergeCell ref="C21:I21"/>
    <mergeCell ref="C26:I26"/>
    <mergeCell ref="C9:I19"/>
    <mergeCell ref="F22:I22"/>
    <mergeCell ref="C22:E22"/>
    <mergeCell ref="C23:E23"/>
    <mergeCell ref="F23:I23"/>
  </mergeCells>
  <phoneticPr fontId="11" type="noConversion"/>
  <hyperlinks>
    <hyperlink ref="I40" location="'STEP 8'!A1" display="'STEP 8'!A1" xr:uid="{EA621765-305F-174E-9B62-F3ADC4247DA0}"/>
  </hyperlinks>
  <printOptions horizontalCentered="1"/>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7751223-DA47-FA4A-8D4C-E6327D8297D6}">
          <x14:formula1>
            <xm:f>Settings!$C$2:$C$3</xm:f>
          </x14:formula1>
          <xm:sqref>C23 F23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F28D8-2E9C-8849-A88F-060953A4ECAE}">
  <dimension ref="A1:BL92"/>
  <sheetViews>
    <sheetView showGridLines="0" zoomScale="125" zoomScaleNormal="125" zoomScaleSheetLayoutView="140" workbookViewId="0">
      <selection activeCell="I1" sqref="C1:I1048576"/>
    </sheetView>
  </sheetViews>
  <sheetFormatPr defaultColWidth="11" defaultRowHeight="15.75"/>
  <cols>
    <col min="1" max="1" width="2.5" style="2" customWidth="1"/>
    <col min="2" max="2" width="2.5" style="21" customWidth="1"/>
    <col min="3" max="9" width="11.375" style="2" customWidth="1"/>
    <col min="10" max="11" width="2.5" style="2" customWidth="1"/>
    <col min="12" max="12" width="12" style="2" customWidth="1"/>
    <col min="13" max="64" width="10.875" style="2"/>
  </cols>
  <sheetData>
    <row r="1" spans="1:64" s="1" customFormat="1">
      <c r="A1" s="5"/>
      <c r="B1" s="6"/>
      <c r="C1" s="5"/>
      <c r="D1" s="5"/>
      <c r="E1" s="5"/>
      <c r="F1" s="5"/>
      <c r="G1" s="5"/>
      <c r="H1" s="5"/>
      <c r="I1" s="5"/>
      <c r="J1" s="5"/>
      <c r="K1" s="5"/>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row>
    <row r="2" spans="1:64" s="1" customFormat="1">
      <c r="B2" s="1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row>
    <row r="3" spans="1:64" s="1" customFormat="1">
      <c r="B3" s="1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row>
    <row r="4" spans="1:64" s="1" customFormat="1" ht="16.5" thickBot="1">
      <c r="B4" s="20"/>
      <c r="C4" s="3"/>
      <c r="D4" s="3"/>
      <c r="E4" s="3"/>
      <c r="F4" s="3"/>
      <c r="G4" s="3"/>
      <c r="H4" s="3"/>
      <c r="I4" s="3"/>
      <c r="J4" s="3"/>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row>
    <row r="5" spans="1:64" s="1" customFormat="1">
      <c r="B5" s="1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row>
    <row r="6" spans="1:64" s="1" customFormat="1" ht="18.75">
      <c r="B6" s="12" t="s">
        <v>166</v>
      </c>
      <c r="C6" s="55" t="str">
        <f>INDEX(Translations!$C$2:$M$227,MATCH('STEP 8'!B6,Translations!$C$2:$C$227,0),MATCH(Disclaimer!$D$3,Translations!$C$1:$Q$1,0))</f>
        <v>Steg 8</v>
      </c>
      <c r="D6" s="55"/>
      <c r="E6" s="55"/>
      <c r="F6" s="55"/>
      <c r="G6" s="55"/>
      <c r="H6" s="55"/>
      <c r="I6" s="55"/>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row>
    <row r="7" spans="1:64" s="1" customFormat="1">
      <c r="B7" s="12" t="s">
        <v>167</v>
      </c>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row>
    <row r="8" spans="1:64" s="1" customFormat="1" ht="15.95" customHeight="1">
      <c r="B8" s="12" t="s">
        <v>168</v>
      </c>
      <c r="C8" s="73" t="str">
        <f>INDEX(Translations!$C$2:$M$227,MATCH('STEP 8'!B7,Translations!$C$2:$C$227,0),MATCH(Disclaimer!$D$3,Translations!$C$1:$Q$1,0))</f>
        <v>Frivilliga brandkårer</v>
      </c>
      <c r="D8" s="73"/>
      <c r="E8" s="73"/>
      <c r="F8" s="73"/>
      <c r="G8" s="73"/>
      <c r="H8" s="73"/>
      <c r="I8" s="73"/>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row>
    <row r="9" spans="1:64" s="1" customFormat="1" ht="17.25" customHeight="1">
      <c r="B9" s="12" t="s">
        <v>169</v>
      </c>
      <c r="C9" s="56" t="str">
        <f>INDEX(Translations!$C$2:$M$227,MATCH('STEP 8'!B8,Translations!$C$2:$C$227,0),MATCH(Disclaimer!$D$3,Translations!$C$1:$Q$1,0))</f>
        <v>Brandskum kan innehålla PFAS, och det är viktigt att identifiera alla möjliga PFAS-källor. Därför ber vi dig svara på om det finns frivilliga brandkårer i din stad eller kommun.</v>
      </c>
      <c r="D9" s="56"/>
      <c r="E9" s="56"/>
      <c r="F9" s="56"/>
      <c r="G9" s="56"/>
      <c r="H9" s="56"/>
      <c r="I9" s="56"/>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row>
    <row r="10" spans="1:64" s="1" customFormat="1" ht="15.95" customHeight="1">
      <c r="B10" s="12"/>
      <c r="C10" s="56"/>
      <c r="D10" s="56"/>
      <c r="E10" s="56"/>
      <c r="F10" s="56"/>
      <c r="G10" s="56"/>
      <c r="H10" s="56"/>
      <c r="I10" s="56"/>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row>
    <row r="11" spans="1:64" s="1" customFormat="1" ht="15.95" customHeight="1">
      <c r="B11" s="12"/>
      <c r="C11" s="56"/>
      <c r="D11" s="56"/>
      <c r="E11" s="56"/>
      <c r="F11" s="56"/>
      <c r="G11" s="56"/>
      <c r="H11" s="56"/>
      <c r="I11" s="56"/>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row>
    <row r="12" spans="1:64" s="1" customFormat="1">
      <c r="B12" s="12" t="s">
        <v>170</v>
      </c>
      <c r="C12" s="4"/>
      <c r="D12" s="4"/>
      <c r="E12" s="4"/>
      <c r="F12" s="4"/>
      <c r="G12" s="4"/>
      <c r="H12" s="4"/>
      <c r="I12" s="4"/>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row>
    <row r="13" spans="1:64" s="1" customFormat="1" ht="15.95" customHeight="1">
      <c r="B13" s="12"/>
      <c r="C13" s="83" t="str">
        <f>INDEX(Translations!$C$2:$M$227,MATCH('STEP 8'!B14,Translations!$C$2:$C$227,0),MATCH(Disclaimer!$D$3,Translations!$C$1:$Q$1,0))</f>
        <v> Tabell 8 Frivilliga brandkårer</v>
      </c>
      <c r="D13" s="83"/>
      <c r="E13" s="83"/>
      <c r="F13" s="83"/>
      <c r="G13" s="83"/>
      <c r="H13" s="83"/>
      <c r="I13" s="83"/>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row>
    <row r="14" spans="1:64" s="1" customFormat="1" ht="15.95" customHeight="1">
      <c r="B14" s="12" t="s">
        <v>171</v>
      </c>
      <c r="C14" s="114" t="str">
        <f>INDEX(Translations!$C$2:$M$227,MATCH('STEP 8'!B9,Translations!$C$2:$C$227,0),MATCH(Disclaimer!$D$3,Translations!$C$1:$Q$1,0))</f>
        <v>Ja</v>
      </c>
      <c r="D14" s="115"/>
      <c r="E14" s="116"/>
      <c r="F14" s="111" t="str">
        <f>INDEX(Translations!$C$2:$M$227,MATCH('STEP 8'!B12,Translations!$C$2:$C$227,0),MATCH(Disclaimer!$D$3,Translations!$C$1:$Q$1,0))</f>
        <v>Nej</v>
      </c>
      <c r="G14" s="112"/>
      <c r="H14" s="112"/>
      <c r="I14" s="113"/>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row>
    <row r="15" spans="1:64" s="1" customFormat="1">
      <c r="B15" s="12" t="s">
        <v>172</v>
      </c>
      <c r="C15" s="108"/>
      <c r="D15" s="109"/>
      <c r="E15" s="110"/>
      <c r="F15" s="108"/>
      <c r="G15" s="109"/>
      <c r="H15" s="109"/>
      <c r="I15" s="110"/>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row>
    <row r="16" spans="1:64" s="1" customFormat="1" ht="15.95" customHeight="1">
      <c r="B16" s="12" t="s">
        <v>173</v>
      </c>
      <c r="F16" s="4"/>
      <c r="G16" s="4"/>
      <c r="H16" s="4"/>
      <c r="I16" s="4"/>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row>
    <row r="17" spans="2:64" s="1" customFormat="1" ht="15.95" customHeight="1">
      <c r="B17" s="12" t="s">
        <v>16</v>
      </c>
      <c r="C17" s="73" t="str">
        <f>IF(F15="x",INDEX(Translations!$C$2:$M$227,MATCH('STEP 8'!B15,Translations!$C$2:$C$227,0),MATCH(Disclaimer!$D$3,Translations!$C$1:$Q$1,0)),IF(OR(C15="x"),INDEX(Translations!$C$2:$M$227,MATCH('STEP 8'!B15,Translations!$C$2:$C$227,0),MATCH(Disclaimer!$D$3,Translations!$C$1:$Q$1,0)),""))</f>
        <v/>
      </c>
      <c r="D17" s="73"/>
      <c r="E17" s="73"/>
      <c r="F17" s="73"/>
      <c r="G17" s="73"/>
      <c r="H17" s="73"/>
      <c r="I17" s="73"/>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row>
    <row r="18" spans="2:64" s="1" customFormat="1" ht="15" customHeight="1">
      <c r="B18" s="12" t="s">
        <v>1213</v>
      </c>
      <c r="C18" s="66"/>
      <c r="D18" s="66"/>
      <c r="E18" s="66"/>
      <c r="F18" s="66"/>
      <c r="G18" s="66"/>
      <c r="H18" s="66"/>
      <c r="I18" s="66"/>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row>
    <row r="19" spans="2:64" s="1" customFormat="1" ht="15.95" customHeight="1">
      <c r="B19" s="12"/>
      <c r="C19" s="56" t="str">
        <f>IF(F15="X",INDEX(Translations!$C$2:$M$227,MATCH('STEP 8'!B18,Translations!$C$2:$C$227,0),MATCH(Disclaimer!$D$3,Translations!$C$1:$Q$1,0)),IF(OR(C15="x"),INDEX(Translations!$C$2:$M$227,MATCH('STEP 8'!B16,Translations!$C$2:$C$227,0),MATCH(Disclaimer!$D$3,Translations!$C$1:$Q$1,0)),""))</f>
        <v/>
      </c>
      <c r="D19" s="56"/>
      <c r="E19" s="56"/>
      <c r="F19" s="56"/>
      <c r="G19" s="56"/>
      <c r="H19" s="56"/>
      <c r="I19" s="56"/>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row>
    <row r="20" spans="2:64" s="1" customFormat="1">
      <c r="B20" s="12"/>
      <c r="C20" s="56"/>
      <c r="D20" s="56"/>
      <c r="E20" s="56"/>
      <c r="F20" s="56"/>
      <c r="G20" s="56"/>
      <c r="H20" s="56"/>
      <c r="I20" s="56"/>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row>
    <row r="21" spans="2:64" s="1" customFormat="1" ht="15.95" customHeight="1">
      <c r="B21" s="12"/>
      <c r="C21" s="56"/>
      <c r="D21" s="56"/>
      <c r="E21" s="56"/>
      <c r="F21" s="56"/>
      <c r="G21" s="56"/>
      <c r="H21" s="56"/>
      <c r="I21" s="56"/>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row>
    <row r="22" spans="2:64" s="1" customFormat="1">
      <c r="B22" s="12"/>
      <c r="C22" s="56"/>
      <c r="D22" s="56"/>
      <c r="E22" s="56"/>
      <c r="F22" s="56"/>
      <c r="G22" s="56"/>
      <c r="H22" s="56"/>
      <c r="I22" s="56"/>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row>
    <row r="23" spans="2:64" s="1" customFormat="1" ht="12" customHeight="1">
      <c r="B23" s="12"/>
      <c r="C23" s="56"/>
      <c r="D23" s="56"/>
      <c r="E23" s="56"/>
      <c r="F23" s="56"/>
      <c r="G23" s="56"/>
      <c r="H23" s="56"/>
      <c r="I23" s="56"/>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row>
    <row r="24" spans="2:64" s="1" customFormat="1" ht="15.95" customHeight="1">
      <c r="B24" s="12"/>
      <c r="C24" s="56"/>
      <c r="D24" s="56"/>
      <c r="E24" s="56"/>
      <c r="F24" s="56"/>
      <c r="G24" s="56"/>
      <c r="H24" s="56"/>
      <c r="I24" s="56"/>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row>
    <row r="25" spans="2:64" s="1" customFormat="1">
      <c r="B25" s="12"/>
      <c r="C25" s="56"/>
      <c r="D25" s="56"/>
      <c r="E25" s="56"/>
      <c r="F25" s="56"/>
      <c r="G25" s="56"/>
      <c r="H25" s="56"/>
      <c r="I25" s="56"/>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row>
    <row r="26" spans="2:64" s="1" customFormat="1">
      <c r="B26" s="12"/>
      <c r="C26" s="56"/>
      <c r="D26" s="56"/>
      <c r="E26" s="56"/>
      <c r="F26" s="56"/>
      <c r="G26" s="56"/>
      <c r="H26" s="56"/>
      <c r="I26" s="56"/>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row>
    <row r="27" spans="2:64" s="1" customFormat="1">
      <c r="B27" s="12"/>
      <c r="C27" s="4"/>
      <c r="D27" s="4"/>
      <c r="E27" s="4"/>
      <c r="F27" s="4"/>
      <c r="G27" s="4"/>
      <c r="H27" s="4"/>
      <c r="I27" s="4"/>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row>
    <row r="28" spans="2:64" s="1" customFormat="1">
      <c r="B28" s="12"/>
      <c r="C28" s="4"/>
      <c r="D28" s="4"/>
      <c r="E28" s="4"/>
      <c r="F28" s="4"/>
      <c r="G28" s="4"/>
      <c r="H28" s="4"/>
      <c r="I28" s="4"/>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row>
    <row r="29" spans="2:64" s="1" customFormat="1">
      <c r="B29" s="12"/>
      <c r="C29" s="4"/>
      <c r="D29" s="4"/>
      <c r="E29" s="4"/>
      <c r="F29" s="4"/>
      <c r="G29" s="4"/>
      <c r="H29" s="4"/>
      <c r="I29" s="4"/>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row>
    <row r="30" spans="2:64" s="1" customFormat="1">
      <c r="B30" s="12"/>
      <c r="C30" s="4"/>
      <c r="D30" s="4"/>
      <c r="E30" s="4"/>
      <c r="F30" s="4"/>
      <c r="G30" s="4"/>
      <c r="H30" s="4"/>
      <c r="I30" s="4"/>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row>
    <row r="31" spans="2:64" s="1" customFormat="1">
      <c r="B31" s="12"/>
      <c r="C31" s="4"/>
      <c r="D31" s="4"/>
      <c r="E31" s="4"/>
      <c r="F31" s="4"/>
      <c r="G31" s="4"/>
      <c r="H31" s="4"/>
      <c r="I31" s="4"/>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row>
    <row r="32" spans="2:64" s="1" customFormat="1">
      <c r="B32" s="12"/>
      <c r="C32" s="4"/>
      <c r="D32" s="4"/>
      <c r="E32" s="4"/>
      <c r="F32" s="4"/>
      <c r="G32" s="4"/>
      <c r="H32" s="4"/>
      <c r="I32" s="4"/>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row>
    <row r="33" spans="1:64" s="1" customFormat="1">
      <c r="B33" s="12"/>
      <c r="C33" s="4"/>
      <c r="D33" s="4"/>
      <c r="E33" s="4"/>
      <c r="F33" s="4"/>
      <c r="G33" s="4"/>
      <c r="H33" s="4"/>
      <c r="I33" s="4"/>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row>
    <row r="34" spans="1:64" s="1" customFormat="1">
      <c r="B34" s="12"/>
      <c r="C34" s="4"/>
      <c r="D34" s="4"/>
      <c r="E34" s="4"/>
      <c r="F34" s="4"/>
      <c r="G34" s="4"/>
      <c r="H34" s="4"/>
      <c r="I34" s="4"/>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row>
    <row r="35" spans="1:64" s="1" customFormat="1">
      <c r="B35" s="12"/>
      <c r="C35" s="4"/>
      <c r="D35" s="4"/>
      <c r="E35" s="4"/>
      <c r="F35" s="4"/>
      <c r="G35" s="4"/>
      <c r="H35" s="4"/>
      <c r="I35" s="4"/>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row>
    <row r="36" spans="1:64" s="1" customFormat="1">
      <c r="B36" s="12"/>
      <c r="C36" s="4"/>
      <c r="D36" s="4"/>
      <c r="E36" s="4"/>
      <c r="F36" s="4"/>
      <c r="G36" s="4"/>
      <c r="H36" s="4"/>
      <c r="I36" s="4"/>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row>
    <row r="37" spans="1:64" s="1" customFormat="1">
      <c r="B37" s="12"/>
      <c r="C37" s="4"/>
      <c r="D37" s="4"/>
      <c r="E37" s="4"/>
      <c r="F37" s="4"/>
      <c r="G37" s="4"/>
      <c r="H37" s="4"/>
      <c r="I37" s="4"/>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row>
    <row r="38" spans="1:64" s="1" customFormat="1">
      <c r="B38" s="12"/>
      <c r="C38" s="4"/>
      <c r="D38" s="4"/>
      <c r="E38" s="4"/>
      <c r="F38" s="4"/>
      <c r="G38" s="4"/>
      <c r="H38" s="4"/>
      <c r="I38" s="4"/>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row>
    <row r="39" spans="1:64" s="1" customFormat="1">
      <c r="B39" s="12"/>
      <c r="C39" s="4"/>
      <c r="D39" s="4"/>
      <c r="E39" s="4"/>
      <c r="F39" s="4"/>
      <c r="G39" s="4"/>
      <c r="H39" s="4"/>
      <c r="I39" s="4"/>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row>
    <row r="40" spans="1:64" s="1" customFormat="1" ht="16.5" thickBot="1">
      <c r="B40" s="12"/>
      <c r="C40" s="4"/>
      <c r="D40" s="4"/>
      <c r="E40" s="4"/>
      <c r="F40" s="4"/>
      <c r="G40" s="4"/>
      <c r="H40" s="4"/>
      <c r="I40" s="4"/>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row>
    <row r="41" spans="1:64" s="1" customFormat="1" ht="16.5" thickBot="1">
      <c r="B41" s="12"/>
      <c r="C41" s="4"/>
      <c r="D41" s="4"/>
      <c r="E41" s="4"/>
      <c r="F41" s="4"/>
      <c r="G41" s="4"/>
      <c r="H41" s="4"/>
      <c r="I41" s="40" t="str">
        <f>INDEX(Translations!$C$2:$M$227,MATCH('STEP 8'!B17,Translations!$C$2:$C$227,0),MATCH(Disclaimer!$D$3,Translations!$C$1:$Q$1,0))</f>
        <v>Nästa sida</v>
      </c>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row>
    <row r="42" spans="1:64" s="1" customFormat="1">
      <c r="B42" s="1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row>
    <row r="43" spans="1:64" s="1" customFormat="1">
      <c r="A43" s="5"/>
      <c r="B43" s="6"/>
      <c r="C43" s="5"/>
      <c r="D43" s="5"/>
      <c r="E43" s="5"/>
      <c r="F43" s="5"/>
      <c r="G43" s="5"/>
      <c r="H43" s="5"/>
      <c r="I43" s="5"/>
      <c r="J43" s="5"/>
      <c r="K43" s="5"/>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row>
    <row r="44" spans="1:64" s="2" customFormat="1">
      <c r="B44" s="21"/>
    </row>
    <row r="45" spans="1:64" s="2" customFormat="1">
      <c r="B45" s="21"/>
    </row>
    <row r="46" spans="1:64" s="2" customFormat="1">
      <c r="B46" s="21"/>
    </row>
    <row r="47" spans="1:64" s="2" customFormat="1">
      <c r="B47" s="21"/>
    </row>
    <row r="48" spans="1:64" s="2" customFormat="1">
      <c r="B48" s="21"/>
    </row>
    <row r="49" spans="2:2" s="2" customFormat="1" ht="15.95" customHeight="1">
      <c r="B49" s="21"/>
    </row>
    <row r="50" spans="2:2" s="2" customFormat="1">
      <c r="B50" s="21"/>
    </row>
    <row r="51" spans="2:2" s="2" customFormat="1" ht="15.95" customHeight="1">
      <c r="B51" s="21"/>
    </row>
    <row r="52" spans="2:2" s="2" customFormat="1" ht="15.95" customHeight="1">
      <c r="B52" s="21"/>
    </row>
    <row r="53" spans="2:2" s="2" customFormat="1">
      <c r="B53" s="21"/>
    </row>
    <row r="54" spans="2:2" s="2" customFormat="1">
      <c r="B54" s="21"/>
    </row>
    <row r="55" spans="2:2" s="2" customFormat="1" ht="15.95" customHeight="1">
      <c r="B55" s="21"/>
    </row>
    <row r="56" spans="2:2" s="2" customFormat="1">
      <c r="B56" s="21"/>
    </row>
    <row r="57" spans="2:2" s="2" customFormat="1">
      <c r="B57" s="21"/>
    </row>
    <row r="58" spans="2:2" s="2" customFormat="1">
      <c r="B58" s="21"/>
    </row>
    <row r="59" spans="2:2" s="2" customFormat="1" ht="15.95" customHeight="1">
      <c r="B59" s="21"/>
    </row>
    <row r="60" spans="2:2" s="2" customFormat="1">
      <c r="B60" s="21"/>
    </row>
    <row r="61" spans="2:2" s="2" customFormat="1">
      <c r="B61" s="21"/>
    </row>
    <row r="62" spans="2:2" s="2" customFormat="1">
      <c r="B62" s="21"/>
    </row>
    <row r="63" spans="2:2" s="2" customFormat="1" ht="15.95" customHeight="1">
      <c r="B63" s="21"/>
    </row>
    <row r="64" spans="2:2" s="2" customFormat="1">
      <c r="B64" s="21"/>
    </row>
    <row r="65" spans="2:2" s="2" customFormat="1">
      <c r="B65" s="21"/>
    </row>
    <row r="66" spans="2:2" s="2" customFormat="1">
      <c r="B66" s="21"/>
    </row>
    <row r="67" spans="2:2" s="2" customFormat="1">
      <c r="B67" s="21"/>
    </row>
    <row r="68" spans="2:2" s="2" customFormat="1">
      <c r="B68" s="21"/>
    </row>
    <row r="69" spans="2:2" s="2" customFormat="1">
      <c r="B69" s="21"/>
    </row>
    <row r="70" spans="2:2" s="2" customFormat="1">
      <c r="B70" s="21"/>
    </row>
    <row r="71" spans="2:2" s="2" customFormat="1">
      <c r="B71" s="21"/>
    </row>
    <row r="72" spans="2:2" s="2" customFormat="1" ht="15.95" customHeight="1">
      <c r="B72" s="21"/>
    </row>
    <row r="73" spans="2:2" s="2" customFormat="1">
      <c r="B73" s="21"/>
    </row>
    <row r="74" spans="2:2" s="2" customFormat="1">
      <c r="B74" s="21"/>
    </row>
    <row r="75" spans="2:2" s="2" customFormat="1">
      <c r="B75" s="21"/>
    </row>
    <row r="76" spans="2:2" s="2" customFormat="1">
      <c r="B76" s="21"/>
    </row>
    <row r="77" spans="2:2" s="2" customFormat="1">
      <c r="B77" s="21"/>
    </row>
    <row r="78" spans="2:2" s="2" customFormat="1">
      <c r="B78" s="21"/>
    </row>
    <row r="79" spans="2:2" s="2" customFormat="1">
      <c r="B79" s="21"/>
    </row>
    <row r="80" spans="2:2" s="2" customFormat="1">
      <c r="B80" s="21"/>
    </row>
    <row r="81" spans="2:2" s="2" customFormat="1">
      <c r="B81" s="21"/>
    </row>
    <row r="82" spans="2:2" s="2" customFormat="1">
      <c r="B82" s="21"/>
    </row>
    <row r="83" spans="2:2" s="2" customFormat="1">
      <c r="B83" s="21"/>
    </row>
    <row r="84" spans="2:2" s="2" customFormat="1">
      <c r="B84" s="21"/>
    </row>
    <row r="85" spans="2:2" s="2" customFormat="1">
      <c r="B85" s="21"/>
    </row>
    <row r="86" spans="2:2" s="2" customFormat="1">
      <c r="B86" s="21"/>
    </row>
    <row r="87" spans="2:2" s="2" customFormat="1">
      <c r="B87" s="21"/>
    </row>
    <row r="88" spans="2:2" s="2" customFormat="1">
      <c r="B88" s="21"/>
    </row>
    <row r="89" spans="2:2" s="2" customFormat="1">
      <c r="B89" s="21"/>
    </row>
    <row r="90" spans="2:2" s="2" customFormat="1">
      <c r="B90" s="21"/>
    </row>
    <row r="91" spans="2:2" s="2" customFormat="1">
      <c r="B91" s="21"/>
    </row>
    <row r="92" spans="2:2" s="2" customFormat="1">
      <c r="B92" s="21"/>
    </row>
  </sheetData>
  <mergeCells count="11">
    <mergeCell ref="C15:E15"/>
    <mergeCell ref="C19:I26"/>
    <mergeCell ref="C6:I6"/>
    <mergeCell ref="C8:I8"/>
    <mergeCell ref="C9:I11"/>
    <mergeCell ref="C13:I13"/>
    <mergeCell ref="C17:I17"/>
    <mergeCell ref="C18:I18"/>
    <mergeCell ref="F14:I14"/>
    <mergeCell ref="F15:I15"/>
    <mergeCell ref="C14:E14"/>
  </mergeCells>
  <phoneticPr fontId="11" type="noConversion"/>
  <hyperlinks>
    <hyperlink ref="I41" location="More!A1" display="More!A1" xr:uid="{C1DE35C4-AB3B-1144-8084-6592230F2EE6}"/>
  </hyperlinks>
  <printOptions horizontalCentered="1"/>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7270109-C563-9C44-B164-65BC8DA6A6EB}">
          <x14:formula1>
            <xm:f>Settings!$C$2:$C$3</xm:f>
          </x14:formula1>
          <xm:sqref>C15 F15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8D5C1-5CB6-AB4F-A86A-63B64E823118}">
  <dimension ref="A1:BM42"/>
  <sheetViews>
    <sheetView showGridLines="0" zoomScale="114" zoomScaleNormal="114" zoomScaleSheetLayoutView="100" workbookViewId="0">
      <selection activeCell="J1" sqref="J1:K1048576"/>
    </sheetView>
  </sheetViews>
  <sheetFormatPr defaultColWidth="11" defaultRowHeight="15.75"/>
  <cols>
    <col min="1" max="1" width="2.5" style="2" customWidth="1"/>
    <col min="2" max="2" width="2.5" style="21" customWidth="1"/>
    <col min="3" max="9" width="11.375" style="2" customWidth="1"/>
    <col min="10" max="11" width="2.5" style="2" customWidth="1"/>
    <col min="12" max="12" width="12" style="2" customWidth="1"/>
    <col min="13" max="65" width="11" style="2"/>
  </cols>
  <sheetData>
    <row r="1" spans="1:11">
      <c r="A1" s="5"/>
      <c r="B1" s="6"/>
      <c r="C1" s="5"/>
      <c r="D1" s="5"/>
      <c r="E1" s="5"/>
      <c r="F1" s="5"/>
      <c r="G1" s="5"/>
      <c r="H1" s="5"/>
      <c r="I1" s="5"/>
      <c r="J1" s="5"/>
      <c r="K1" s="5"/>
    </row>
    <row r="2" spans="1:11">
      <c r="A2" s="1"/>
      <c r="B2" s="12"/>
      <c r="C2" s="1"/>
      <c r="D2" s="1"/>
      <c r="E2" s="1"/>
      <c r="F2" s="1"/>
      <c r="G2" s="1"/>
      <c r="H2" s="1"/>
      <c r="I2" s="1"/>
      <c r="J2" s="1"/>
      <c r="K2" s="1"/>
    </row>
    <row r="3" spans="1:11">
      <c r="A3" s="1"/>
      <c r="B3" s="12"/>
      <c r="C3" s="1"/>
      <c r="D3" s="1"/>
      <c r="E3" s="1"/>
      <c r="F3" s="1"/>
      <c r="G3" s="1"/>
      <c r="H3" s="1"/>
      <c r="I3" s="1"/>
      <c r="J3" s="1"/>
      <c r="K3" s="1"/>
    </row>
    <row r="4" spans="1:11" ht="16.5" thickBot="1">
      <c r="A4" s="1"/>
      <c r="B4" s="20"/>
      <c r="C4" s="3"/>
      <c r="D4" s="3"/>
      <c r="E4" s="3"/>
      <c r="F4" s="3"/>
      <c r="G4" s="3"/>
      <c r="H4" s="3"/>
      <c r="I4" s="3"/>
      <c r="J4" s="3"/>
      <c r="K4" s="1"/>
    </row>
    <row r="5" spans="1:11">
      <c r="A5" s="1"/>
      <c r="B5" s="12"/>
      <c r="C5" s="1"/>
      <c r="D5" s="1"/>
      <c r="E5" s="1"/>
      <c r="F5" s="1"/>
      <c r="G5" s="1"/>
      <c r="H5" s="1"/>
      <c r="I5" s="1"/>
      <c r="J5" s="1"/>
      <c r="K5" s="1"/>
    </row>
    <row r="6" spans="1:11" ht="18.95" customHeight="1">
      <c r="A6" s="1"/>
      <c r="B6" s="12" t="s">
        <v>1160</v>
      </c>
      <c r="C6" s="55" t="str">
        <f>INDEX(Translations!$C$2:$M$227,MATCH(B6,Translations!$C$2:$C$227,0),MATCH(Disclaimer!$D$3,Translations!$C$1:$Q$1,0))</f>
        <v>Mer</v>
      </c>
      <c r="D6" s="55"/>
      <c r="E6" s="55"/>
      <c r="F6" s="55"/>
      <c r="G6" s="55"/>
      <c r="H6" s="55"/>
      <c r="I6" s="55"/>
      <c r="J6" s="1"/>
      <c r="K6" s="1"/>
    </row>
    <row r="7" spans="1:11" ht="15.95" customHeight="1">
      <c r="A7" s="1"/>
      <c r="B7" s="12" t="s">
        <v>1155</v>
      </c>
      <c r="C7" s="64" t="str">
        <f>INDEX(Translations!$C$2:$M$227,MATCH(B7,Translations!$C$2:$C$227,0),MATCH(Disclaimer!$D$3,Translations!$C$1:$Q$1,0))</f>
        <v>Om du vill veta mer om PFAS kan du titta på EMPEREST videofilmer med utbildningsmaterial:</v>
      </c>
      <c r="D7" s="64"/>
      <c r="E7" s="64"/>
      <c r="F7" s="64"/>
      <c r="G7" s="64"/>
      <c r="H7" s="64"/>
      <c r="I7" s="64"/>
      <c r="J7" s="1"/>
      <c r="K7" s="1"/>
    </row>
    <row r="8" spans="1:11">
      <c r="A8" s="1"/>
      <c r="B8" s="12"/>
      <c r="C8" s="64"/>
      <c r="D8" s="64"/>
      <c r="E8" s="64"/>
      <c r="F8" s="64"/>
      <c r="G8" s="64"/>
      <c r="H8" s="64"/>
      <c r="I8" s="64"/>
      <c r="J8" s="1"/>
      <c r="K8" s="1"/>
    </row>
    <row r="9" spans="1:11" ht="16.5" thickBot="1">
      <c r="A9" s="1"/>
      <c r="B9" s="12"/>
      <c r="C9" s="35"/>
      <c r="D9" s="35"/>
      <c r="E9" s="35"/>
      <c r="F9" s="35"/>
      <c r="G9" s="35"/>
      <c r="H9" s="35"/>
      <c r="I9" s="35"/>
      <c r="J9" s="1"/>
      <c r="K9" s="1"/>
    </row>
    <row r="10" spans="1:11">
      <c r="A10" s="1"/>
      <c r="B10" s="12"/>
      <c r="C10" s="1"/>
      <c r="D10" s="1"/>
      <c r="E10" s="117" t="str">
        <f>INDEX(Translations!$C$2:$M$227,MATCH(More!B26,Translations!$C$2:$C$227,0),MATCH(Disclaimer!$D$3,Translations!$C$1:$Q$1,0))</f>
        <v>Produktion och användning av PFAS</v>
      </c>
      <c r="F10" s="118"/>
      <c r="G10" s="119"/>
      <c r="H10" s="1"/>
      <c r="I10" s="1"/>
      <c r="J10" s="1"/>
      <c r="K10" s="1"/>
    </row>
    <row r="11" spans="1:11" ht="16.5" thickBot="1">
      <c r="A11" s="1"/>
      <c r="B11" s="12"/>
      <c r="C11" s="1"/>
      <c r="D11" s="1"/>
      <c r="E11" s="120"/>
      <c r="F11" s="121"/>
      <c r="G11" s="122"/>
      <c r="H11" s="1"/>
      <c r="I11" s="1"/>
      <c r="J11" s="1"/>
      <c r="K11" s="1"/>
    </row>
    <row r="12" spans="1:11" ht="16.5" thickBot="1">
      <c r="A12" s="1"/>
      <c r="B12" s="12"/>
      <c r="C12" s="35"/>
      <c r="D12" s="1"/>
      <c r="E12" s="8"/>
      <c r="F12" s="8"/>
      <c r="G12" s="8"/>
      <c r="H12" s="1"/>
      <c r="I12" s="1"/>
      <c r="J12" s="1"/>
      <c r="K12" s="1"/>
    </row>
    <row r="13" spans="1:11" ht="15.95" customHeight="1">
      <c r="A13" s="1"/>
      <c r="B13" s="12"/>
      <c r="C13" s="1"/>
      <c r="D13" s="1"/>
      <c r="E13" s="117" t="str">
        <f>INDEX(Translations!$C$2:$M$227,MATCH(More!B27,Translations!$C$2:$C$227,0),MATCH(Disclaimer!$D$3,Translations!$C$1:$Q$1,0))</f>
        <v>Utsläpp av PFAS i miljön</v>
      </c>
      <c r="F13" s="118"/>
      <c r="G13" s="119"/>
      <c r="H13" s="1"/>
      <c r="I13" s="1"/>
      <c r="J13" s="1"/>
      <c r="K13" s="1"/>
    </row>
    <row r="14" spans="1:11" s="2" customFormat="1" ht="16.5" thickBot="1">
      <c r="A14" s="1"/>
      <c r="B14" s="12"/>
      <c r="C14" s="34"/>
      <c r="D14" s="1"/>
      <c r="E14" s="120"/>
      <c r="F14" s="121"/>
      <c r="G14" s="122"/>
      <c r="H14" s="1"/>
      <c r="I14" s="1"/>
      <c r="J14" s="1"/>
      <c r="K14" s="1"/>
    </row>
    <row r="15" spans="1:11" s="2" customFormat="1" ht="16.5" thickBot="1">
      <c r="A15" s="1"/>
      <c r="B15" s="12"/>
      <c r="C15" s="34"/>
      <c r="D15" s="1"/>
      <c r="E15" s="9"/>
      <c r="F15" s="9"/>
      <c r="G15" s="9"/>
      <c r="H15" s="1"/>
      <c r="I15" s="1"/>
      <c r="J15" s="1"/>
      <c r="K15" s="1"/>
    </row>
    <row r="16" spans="1:11" s="2" customFormat="1">
      <c r="A16" s="1"/>
      <c r="B16" s="12"/>
      <c r="C16" s="34"/>
      <c r="D16" s="1"/>
      <c r="E16" s="117" t="str">
        <f>INDEX(Translations!$C$2:$M$227,MATCH(More!B30,Translations!$C$2:$C$227,0),MATCH(Disclaimer!$D$3,Translations!$C$1:$Q$1,0))</f>
        <v>Nya hälso- och miljöfrågor</v>
      </c>
      <c r="F16" s="118"/>
      <c r="G16" s="119"/>
      <c r="H16" s="1"/>
      <c r="I16" s="1"/>
      <c r="J16" s="1"/>
      <c r="K16" s="1"/>
    </row>
    <row r="17" spans="1:11" s="2" customFormat="1" ht="16.5" thickBot="1">
      <c r="A17" s="1"/>
      <c r="B17" s="12"/>
      <c r="C17" s="34"/>
      <c r="D17" s="1"/>
      <c r="E17" s="120"/>
      <c r="F17" s="121"/>
      <c r="G17" s="122"/>
      <c r="H17" s="1"/>
      <c r="I17" s="1"/>
      <c r="J17" s="1"/>
      <c r="K17" s="1"/>
    </row>
    <row r="18" spans="1:11" s="2" customFormat="1" ht="16.5" thickBot="1">
      <c r="A18" s="1"/>
      <c r="B18" s="12"/>
      <c r="C18" s="34"/>
      <c r="D18" s="1"/>
      <c r="E18" s="1"/>
      <c r="F18" s="1"/>
      <c r="G18" s="1"/>
      <c r="H18" s="1"/>
      <c r="I18" s="1"/>
      <c r="J18" s="1"/>
      <c r="K18" s="1"/>
    </row>
    <row r="19" spans="1:11" s="2" customFormat="1" ht="16.5" thickBot="1">
      <c r="A19" s="1"/>
      <c r="B19" s="12"/>
      <c r="C19" s="34"/>
      <c r="D19" s="1"/>
      <c r="E19" s="1"/>
      <c r="F19" s="1"/>
      <c r="G19" s="1"/>
      <c r="H19" s="1"/>
      <c r="I19" s="40" t="str">
        <f>INDEX(Translations!$C$2:$M$227,MATCH(More!B31,Translations!$C$2:$C$227,0),MATCH(Disclaimer!$D$3,Translations!$C$1:$Q$1,0))</f>
        <v>Nästa sida</v>
      </c>
      <c r="J19" s="1"/>
      <c r="K19" s="1"/>
    </row>
    <row r="20" spans="1:11" s="2" customFormat="1">
      <c r="A20" s="1"/>
      <c r="B20" s="12"/>
      <c r="C20" s="34"/>
      <c r="D20" s="1"/>
      <c r="E20" s="1"/>
      <c r="F20" s="1"/>
      <c r="G20" s="1"/>
      <c r="H20" s="1"/>
      <c r="I20" s="1"/>
      <c r="J20" s="1"/>
      <c r="K20" s="1"/>
    </row>
    <row r="21" spans="1:11" s="2" customFormat="1">
      <c r="A21" s="1"/>
      <c r="B21" s="12"/>
      <c r="C21" s="34"/>
      <c r="D21" s="1"/>
      <c r="E21" s="1"/>
      <c r="F21" s="1"/>
      <c r="G21" s="1"/>
      <c r="H21" s="1"/>
      <c r="I21" s="1"/>
      <c r="J21" s="1"/>
      <c r="K21" s="1"/>
    </row>
    <row r="22" spans="1:11" s="2" customFormat="1">
      <c r="A22" s="1"/>
      <c r="B22" s="12"/>
      <c r="C22" s="34"/>
      <c r="D22" s="1"/>
      <c r="E22" s="1"/>
      <c r="F22" s="1"/>
      <c r="G22" s="1"/>
      <c r="H22" s="1"/>
      <c r="I22" s="1"/>
      <c r="J22" s="1"/>
      <c r="K22" s="1"/>
    </row>
    <row r="23" spans="1:11" s="2" customFormat="1">
      <c r="A23" s="1"/>
      <c r="B23" s="12"/>
      <c r="C23" s="34"/>
      <c r="D23" s="1"/>
      <c r="E23" s="1"/>
      <c r="F23" s="1"/>
      <c r="G23" s="1"/>
      <c r="H23" s="1"/>
      <c r="I23" s="1"/>
      <c r="J23" s="1"/>
      <c r="K23" s="1"/>
    </row>
    <row r="24" spans="1:11" s="2" customFormat="1">
      <c r="A24" s="1"/>
      <c r="B24" s="12"/>
      <c r="C24" s="34"/>
      <c r="D24" s="1"/>
      <c r="E24" s="1"/>
      <c r="F24" s="1"/>
      <c r="G24" s="1"/>
      <c r="H24" s="1"/>
      <c r="I24" s="1"/>
      <c r="J24" s="1"/>
      <c r="K24" s="1"/>
    </row>
    <row r="25" spans="1:11" s="2" customFormat="1">
      <c r="A25" s="1"/>
      <c r="B25" s="12"/>
      <c r="C25" s="34"/>
      <c r="D25" s="1"/>
      <c r="E25" s="1"/>
      <c r="F25" s="1"/>
      <c r="G25" s="1"/>
      <c r="H25" s="1"/>
      <c r="I25" s="1"/>
      <c r="J25" s="1"/>
      <c r="K25" s="1"/>
    </row>
    <row r="26" spans="1:11" s="2" customFormat="1">
      <c r="A26" s="1"/>
      <c r="B26" s="12" t="s">
        <v>1156</v>
      </c>
      <c r="C26" s="1"/>
      <c r="D26" s="1"/>
      <c r="E26" s="1"/>
      <c r="F26" s="1"/>
      <c r="G26" s="1"/>
      <c r="H26" s="1"/>
      <c r="I26" s="1"/>
      <c r="J26" s="1"/>
      <c r="K26" s="1"/>
    </row>
    <row r="27" spans="1:11" s="2" customFormat="1">
      <c r="A27" s="1"/>
      <c r="B27" s="12" t="s">
        <v>1157</v>
      </c>
      <c r="C27" s="1"/>
      <c r="D27" s="1"/>
      <c r="E27" s="1"/>
      <c r="F27" s="1"/>
      <c r="G27" s="1"/>
      <c r="H27" s="1"/>
      <c r="I27" s="1"/>
      <c r="J27" s="1"/>
      <c r="K27" s="1"/>
    </row>
    <row r="28" spans="1:11" s="2" customFormat="1">
      <c r="A28" s="1"/>
      <c r="B28" s="12"/>
      <c r="C28" s="1"/>
      <c r="D28" s="1"/>
      <c r="E28" s="1"/>
      <c r="F28" s="1"/>
      <c r="G28" s="1"/>
      <c r="H28" s="1"/>
      <c r="I28" s="1"/>
      <c r="J28" s="1"/>
      <c r="K28" s="1"/>
    </row>
    <row r="29" spans="1:11" s="2" customFormat="1">
      <c r="A29" s="1"/>
      <c r="B29" s="12"/>
      <c r="C29" s="1"/>
      <c r="D29" s="1"/>
      <c r="E29" s="1"/>
      <c r="F29" s="1"/>
      <c r="G29" s="1"/>
      <c r="H29" s="1"/>
      <c r="I29" s="1"/>
      <c r="J29" s="1"/>
      <c r="K29" s="1"/>
    </row>
    <row r="30" spans="1:11" s="2" customFormat="1">
      <c r="A30" s="1"/>
      <c r="B30" s="12" t="s">
        <v>1158</v>
      </c>
      <c r="C30" s="1"/>
      <c r="D30" s="1"/>
      <c r="E30" s="1"/>
      <c r="F30" s="1"/>
      <c r="G30" s="1"/>
      <c r="H30" s="1"/>
      <c r="I30" s="1"/>
      <c r="J30" s="1"/>
      <c r="K30" s="1"/>
    </row>
    <row r="31" spans="1:11" s="2" customFormat="1">
      <c r="A31" s="1"/>
      <c r="B31" s="12" t="s">
        <v>16</v>
      </c>
      <c r="C31" s="1"/>
      <c r="D31" s="1"/>
      <c r="E31" s="1"/>
      <c r="F31" s="1"/>
      <c r="G31" s="1"/>
      <c r="H31" s="1"/>
      <c r="I31" s="1"/>
      <c r="J31" s="1"/>
      <c r="K31" s="1"/>
    </row>
    <row r="32" spans="1:11" s="2" customFormat="1">
      <c r="A32" s="1"/>
      <c r="B32" s="12"/>
      <c r="C32" s="1"/>
      <c r="D32" s="1"/>
      <c r="E32" s="1"/>
      <c r="F32" s="1"/>
      <c r="G32" s="1"/>
      <c r="H32" s="1"/>
      <c r="I32" s="1"/>
      <c r="J32" s="1"/>
      <c r="K32" s="1"/>
    </row>
    <row r="33" spans="1:11" s="2" customFormat="1">
      <c r="A33" s="1"/>
      <c r="B33" s="12"/>
      <c r="C33" s="1"/>
      <c r="D33" s="1"/>
      <c r="E33" s="1"/>
      <c r="F33" s="1"/>
      <c r="G33" s="1"/>
      <c r="H33" s="1"/>
      <c r="I33" s="1"/>
      <c r="J33" s="1"/>
      <c r="K33" s="1"/>
    </row>
    <row r="34" spans="1:11">
      <c r="A34" s="1"/>
      <c r="B34" s="12"/>
      <c r="C34" s="1"/>
      <c r="D34" s="1"/>
      <c r="E34" s="1"/>
      <c r="F34" s="1"/>
      <c r="G34" s="1"/>
      <c r="H34" s="1"/>
      <c r="I34" s="1"/>
      <c r="J34" s="1"/>
      <c r="K34" s="1"/>
    </row>
    <row r="35" spans="1:11">
      <c r="A35" s="1"/>
      <c r="B35" s="12"/>
      <c r="C35" s="1"/>
      <c r="D35" s="1"/>
      <c r="E35" s="1"/>
      <c r="F35" s="1"/>
      <c r="G35" s="1"/>
      <c r="H35" s="1"/>
      <c r="I35" s="1"/>
      <c r="J35" s="1"/>
      <c r="K35" s="1"/>
    </row>
    <row r="36" spans="1:11">
      <c r="A36" s="1"/>
      <c r="B36" s="12"/>
      <c r="C36" s="1"/>
      <c r="D36" s="1"/>
      <c r="E36" s="1"/>
      <c r="F36" s="1"/>
      <c r="G36" s="1"/>
      <c r="H36" s="1"/>
      <c r="I36" s="1"/>
      <c r="J36" s="1"/>
      <c r="K36" s="1"/>
    </row>
    <row r="37" spans="1:11">
      <c r="A37" s="1"/>
      <c r="B37" s="12"/>
      <c r="C37" s="1"/>
      <c r="D37" s="1"/>
      <c r="E37" s="1"/>
      <c r="F37" s="1"/>
      <c r="G37" s="1"/>
      <c r="H37" s="1"/>
      <c r="I37" s="1"/>
      <c r="J37" s="1"/>
      <c r="K37" s="1"/>
    </row>
    <row r="38" spans="1:11">
      <c r="A38" s="1"/>
      <c r="B38" s="12"/>
      <c r="C38" s="1"/>
      <c r="D38" s="1"/>
      <c r="E38" s="1"/>
      <c r="F38" s="1"/>
      <c r="G38" s="1"/>
      <c r="H38" s="1"/>
      <c r="I38" s="1"/>
      <c r="J38" s="1"/>
      <c r="K38" s="1"/>
    </row>
    <row r="39" spans="1:11">
      <c r="A39" s="1"/>
      <c r="B39" s="12"/>
      <c r="C39" s="1"/>
      <c r="D39" s="1"/>
      <c r="E39" s="1"/>
      <c r="F39" s="1"/>
      <c r="G39" s="1"/>
      <c r="H39" s="1"/>
      <c r="I39" s="1"/>
      <c r="J39" s="1"/>
      <c r="K39" s="1"/>
    </row>
    <row r="40" spans="1:11">
      <c r="A40" s="1"/>
      <c r="B40" s="12"/>
      <c r="C40" s="1"/>
      <c r="D40" s="1"/>
      <c r="E40" s="1"/>
      <c r="F40" s="1"/>
      <c r="G40" s="1"/>
      <c r="H40" s="1"/>
      <c r="I40" s="1"/>
      <c r="J40" s="1"/>
      <c r="K40" s="1"/>
    </row>
    <row r="41" spans="1:11">
      <c r="A41" s="1"/>
      <c r="B41" s="12"/>
      <c r="C41" s="1"/>
      <c r="D41" s="1"/>
      <c r="E41" s="1"/>
      <c r="F41" s="1"/>
      <c r="G41" s="1"/>
      <c r="H41" s="1"/>
      <c r="I41" s="1"/>
      <c r="J41" s="1"/>
      <c r="K41" s="1"/>
    </row>
    <row r="42" spans="1:11">
      <c r="A42" s="5"/>
      <c r="B42" s="6"/>
      <c r="C42" s="5"/>
      <c r="D42" s="5"/>
      <c r="E42" s="5"/>
      <c r="F42" s="5"/>
      <c r="G42" s="5"/>
      <c r="H42" s="5"/>
      <c r="I42" s="5"/>
      <c r="J42" s="5"/>
      <c r="K42" s="6"/>
    </row>
  </sheetData>
  <mergeCells count="5">
    <mergeCell ref="E16:G17"/>
    <mergeCell ref="C6:I6"/>
    <mergeCell ref="C7:I8"/>
    <mergeCell ref="E10:G11"/>
    <mergeCell ref="E13:G14"/>
  </mergeCells>
  <hyperlinks>
    <hyperlink ref="E10:G11" r:id="rId1" display="Production and use of PFAS:" xr:uid="{54972052-2511-7F42-8138-9DCE1F6602D2}"/>
    <hyperlink ref="E13:G14" r:id="rId2" display="PFAS release to the environment:" xr:uid="{463C62CC-6EAD-8544-A9C1-BAC0875B3828}"/>
    <hyperlink ref="E16:G17" r:id="rId3" display="Emerging health and environmental issues " xr:uid="{D2ED432D-C24C-C54F-A45F-31C10C3ADD12}"/>
    <hyperlink ref="I19" location="References!A1" display="References!A1" xr:uid="{8573EF9B-6630-9647-BFCE-93177F4E0480}"/>
  </hyperlinks>
  <printOptions horizontalCentered="1"/>
  <pageMargins left="0.7" right="0.7" top="0.75" bottom="0.75" header="0.3" footer="0.3"/>
  <pageSetup paperSize="9" orientation="portrait" r:id="rId4"/>
  <drawing r:id="rId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B43D1-DDE9-2E4E-AC37-E3C03F312349}">
  <dimension ref="A1:BJ91"/>
  <sheetViews>
    <sheetView showGridLines="0" zoomScaleNormal="100" zoomScaleSheetLayoutView="70" workbookViewId="0">
      <selection activeCell="V34" sqref="V34"/>
    </sheetView>
  </sheetViews>
  <sheetFormatPr defaultColWidth="11" defaultRowHeight="15.75"/>
  <cols>
    <col min="1" max="1" width="2.5" style="2" customWidth="1"/>
    <col min="2" max="2" width="2.875" style="21" customWidth="1"/>
    <col min="3" max="9" width="11.375" style="2" customWidth="1"/>
    <col min="10" max="11" width="2.5" style="2" customWidth="1"/>
    <col min="12" max="18" width="11.375" style="2" customWidth="1"/>
    <col min="19" max="20" width="2.5" style="2" customWidth="1"/>
    <col min="21" max="62" width="10.875" style="2"/>
  </cols>
  <sheetData>
    <row r="1" spans="1:62" s="1" customFormat="1">
      <c r="A1" s="5"/>
      <c r="B1" s="6"/>
      <c r="C1" s="5"/>
      <c r="D1" s="5"/>
      <c r="E1" s="5"/>
      <c r="F1" s="5"/>
      <c r="G1" s="5"/>
      <c r="H1" s="5"/>
      <c r="I1" s="5"/>
      <c r="J1" s="5"/>
      <c r="K1" s="6"/>
      <c r="L1" s="5"/>
      <c r="M1" s="5"/>
      <c r="N1" s="5"/>
      <c r="O1" s="5"/>
      <c r="P1" s="5"/>
      <c r="Q1" s="5"/>
      <c r="R1" s="5"/>
      <c r="S1" s="5"/>
      <c r="T1" s="5"/>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row>
    <row r="2" spans="1:62" s="1" customFormat="1">
      <c r="B2" s="12"/>
      <c r="K2" s="1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row>
    <row r="3" spans="1:62" s="1" customFormat="1">
      <c r="B3" s="12"/>
      <c r="K3" s="1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row>
    <row r="4" spans="1:62" s="1" customFormat="1" ht="16.5" thickBot="1">
      <c r="B4" s="20"/>
      <c r="C4" s="3"/>
      <c r="D4" s="3"/>
      <c r="E4" s="3"/>
      <c r="F4" s="3"/>
      <c r="G4" s="3"/>
      <c r="H4" s="3"/>
      <c r="I4" s="3"/>
      <c r="J4" s="3"/>
      <c r="K4" s="20"/>
      <c r="L4" s="3"/>
      <c r="M4" s="3"/>
      <c r="N4" s="3"/>
      <c r="O4" s="3"/>
      <c r="P4" s="3"/>
      <c r="Q4" s="3"/>
      <c r="R4" s="3"/>
      <c r="S4" s="3"/>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row>
    <row r="5" spans="1:62" s="1" customFormat="1">
      <c r="B5" s="12"/>
      <c r="K5" s="1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row>
    <row r="6" spans="1:62" s="1" customFormat="1" ht="18.75">
      <c r="B6" s="12" t="s">
        <v>174</v>
      </c>
      <c r="C6" s="55" t="str">
        <f>INDEX(Translations!$C$2:$M$227,MATCH(References!B6,Translations!$C$2:$C$227,0),MATCH(Disclaimer!$D$3,Translations!$C$1:$Q$1,0))</f>
        <v>REFERENSER</v>
      </c>
      <c r="D6" s="55"/>
      <c r="E6" s="55"/>
      <c r="F6" s="55"/>
      <c r="G6" s="55"/>
      <c r="H6" s="55"/>
      <c r="I6" s="55"/>
      <c r="K6" s="12"/>
      <c r="L6" s="55"/>
      <c r="M6" s="55"/>
      <c r="N6" s="55"/>
      <c r="O6" s="55"/>
      <c r="P6" s="55"/>
      <c r="Q6" s="55"/>
      <c r="R6" s="55"/>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row>
    <row r="7" spans="1:62" s="1" customFormat="1" ht="18.75">
      <c r="B7" s="12" t="s">
        <v>175</v>
      </c>
      <c r="C7" s="14"/>
      <c r="D7" s="14"/>
      <c r="E7" s="14"/>
      <c r="F7" s="14"/>
      <c r="G7" s="14"/>
      <c r="H7" s="14"/>
      <c r="I7" s="14"/>
      <c r="K7" s="12"/>
      <c r="L7" s="14"/>
      <c r="M7" s="14"/>
      <c r="N7" s="14"/>
      <c r="O7" s="14"/>
      <c r="P7" s="14"/>
      <c r="Q7" s="14"/>
      <c r="R7" s="14"/>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row>
    <row r="8" spans="1:62" s="1" customFormat="1" ht="14.25" customHeight="1">
      <c r="B8" s="12" t="s">
        <v>176</v>
      </c>
      <c r="C8" s="56" t="str">
        <f>INDEX(Translations!$C$2:$M$227,MATCH(References!B7,Translations!$C$2:$C$227,0),MATCH(Disclaimer!$D$3,Translations!$C$1:$Q$1,0))</f>
        <v>[1] WFD Directive 2000/60/EC of the European Parliament and of the Council of 23 October 2000 establishing a framework for Community action in the field of water policy https://eur-lex.europa.eu/eli/dir/2000/60/oj
[2] Verordnung über die Qualität von Wasser für den menschlichen Gebrauch (Trinkwasserverordnung - TrinkwV) vom 20. Juni 2023 (Umsetzung der EURL 2020/2184)  https://www.gesetze-im-internet.de/trinkwv_2023/TrinkwV.pdf
[3] Regulation (EC) No 1907/2006 of the European Parliament and of the Council of 18 December 2006 concerning the Registration, Evaluation, Authorisation and Restriction of Chemicals (REACH), establishing a European Chemicals Agency, amending Directive 1999/45/EC and repealing Council Regulation (EEC) No 793/93 and Commission Regulation (EC) No 1488/94 as well as Council Directive 76/769/EEC and Commission Directives 91/155/EEC, 93/67/EEC, 93/105/EC and 2000/21/EC (Text with EEA relevance)Text with EEA relevance  https://eur-lex.europa.eu/legal-content/EN/TXT/?uri=CELEX:02006R1907-20221217
[4] Proposal for a Directive of the European Parliament and of the Council amending Directive 2000/60/EC establishing a framework for Community action in the field of water policy, Directive 2006/118/EC on the protection of groundwater against pollution and deterioration and Directive 2008/105/EC on environmental quality standards in the field of water policy https://environment.ec.europa.eu/document/download/5aa45d99-811a-4e45-b89a-c10e30745fc1_en?filename=Annexes%20to%20the%20proposal_0.pdf
[5] Directive 2013/39/EU of the European Parliament and of the Council of 12 August 2013 amending Directives 2000/60/EC and 2008/105/EC as regards priority substances in the field of water policy (Text with EEA relevance)  https://eur-lex.europa.eu/LexUriServ/LexUriServ.do?uri=OJ:L:2013:226:0001:0017:en:PDF
[6] Commission Notice C/2024/4910 Technical guidelines regarding methods of analysis for monitoring of per- and polyfluoroalkyl substances (PFAS) in water intended for human consumption) https://eur-lex.europa.eu/legal-content/EN/TXT/PDF/?uri=OJ:C_202404910
[7] Bundesministerium für Umwelt, Naturschutz und nukleare Sicherheit (BMUV), 2022. Leitfaden zur PFAS-Bewertung: Empfehlungen für die bundeseinheitliche Bewertung von Boden- und Gewässerverunreinigungen sowie für die Entsorgung PFAS-haltigen Bodenmaterials.
[8] Glüge, J., M. Scheringer, IT. Cousins, JC. DeWitt, G. Goldenman, D. Herzke, R. Lohmann, CA. Ng, X. Trier, and Z. Wang. 2020. “An Overview of the Uses of Per-and Polyfluoroalkyl Substances (PFAS).” Environ Sci Process Impacts 2345–73.
[9] Glüge, J., R. London, I. Cousins, J. DeWitt, G. Goldenman, D. Herzke, R. Lohmann, et al. 2022. “Information Requirements under the Essential-Use Concept: PFASCase Studies.” Environmental Science and Technology 6232-6242.
[10] Le Monde, (France), (Germany) NDR, (Germany) WDR, (Germany) Süddeutsche Zeitung, (Italy) RADAR Magazine, (Italy) Le Scienze, (Netherlands) The Investigative Desk, et al. n.d. Foreverpollution.eu. https://foreverpollution.eu/.
[11] SWD (2020) 249 final COMMISSION STAFF WORKING DOCUMENT Poly- and perfluoroalkyl substances (PFAS) Accompanying the document COMMUNICATION FROM THE COMMISSION TO THE EUROPEAN PARLIAMENT, THE COUNCIL, THE EUROPEAN ECONOMIC AND SOCIAL COMMITTEE AND THE COMMITTEE OF THE REGIONS. Chemicals Strategy for Sustainability Towards a Toxic-Free Environment  https://eur-lex.europa.eu/legal-content/EN/TXT/?uri=CELEX%3A52020SC0249
[12] Cousins, IT. 2015. “Per- and polyfluoroalkyl substances in materials, humans and the environment.” Chemosphere (129): 1-3. doi: https://doi.org/10.1016/j.chemosphere.2014.08.036</v>
      </c>
      <c r="D8" s="56"/>
      <c r="E8" s="56"/>
      <c r="F8" s="56"/>
      <c r="G8" s="56"/>
      <c r="H8" s="56"/>
      <c r="I8" s="56"/>
      <c r="K8" s="12"/>
      <c r="L8" s="56" t="str">
        <f>INDEX(Translations!$C$2:$M$227,MATCH(References!B8,Translations!$C$2:$C$227,0),MATCH(Disclaimer!$D$3,Translations!$C$1:$Q$1,0))</f>
        <v>[13] EFSA Panel on Contaminants in the Food Chain, Knutsen, HK., Alexander, J., Barregård, L., Bignami, M., Brüschweiler, B., Ceccatelli, S., Cottrill, B., Dinovi, M., Edler, L., Grasl-Kraupp, B., Hogstrand, C., Hoogenboom, LR., Nebbia, CS., Oswald, I. 2018. “Risk to human health related to the presence of perfluorooctane sulfonic acid and perfluorooctanoic acid in food.” EFSA Journal 16 (12). doi:10.2903/j.efsa.2018.5194.
[14] Reinikainen, J., N. Perkola, L. Äystö, and J Sorvari. 2022. “The occurrence, distribution, and risks of PFAS at AFFF-impacted sites in Finland.” Science of the Total Environment 829.
[15] Wang, Zhanyun, Andreas Buser, Ian Cousins, Silvia Demattio, Wiebke Drost, Olof Johansson, Koichi Ohno, et al. 2021. “A New OECD Definition for Per- and Polyfluoroalkyl Substances.” Environ. Sci. Technol. 55: 15575−15578.
[16] EU Kommission, 2024. Technische Leitlinien bezüglich der Analyseverfahren zur Überwachung der per- und polyfluorierten Alkylsubstanzen (PFAS) in Wasser für den menschlichen Gebrauch, Amtsblatt der Europäischen Union, C/2024/4910
[17] Eurostat Glossary https://ec.europa.eu/eurostat/statistics-explained/index.php?title=Glossary:Water_abstraction</v>
      </c>
      <c r="M8" s="56"/>
      <c r="N8" s="56"/>
      <c r="O8" s="56"/>
      <c r="P8" s="56"/>
      <c r="Q8" s="56"/>
      <c r="R8" s="56"/>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row>
    <row r="9" spans="1:62" s="1" customFormat="1" ht="14.25" customHeight="1">
      <c r="B9" s="12"/>
      <c r="C9" s="56"/>
      <c r="D9" s="56"/>
      <c r="E9" s="56"/>
      <c r="F9" s="56"/>
      <c r="G9" s="56"/>
      <c r="H9" s="56"/>
      <c r="I9" s="56"/>
      <c r="K9" s="12"/>
      <c r="L9" s="56"/>
      <c r="M9" s="56"/>
      <c r="N9" s="56"/>
      <c r="O9" s="56"/>
      <c r="P9" s="56"/>
      <c r="Q9" s="56"/>
      <c r="R9" s="56"/>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row>
    <row r="10" spans="1:62" s="1" customFormat="1" ht="14.25" customHeight="1">
      <c r="B10" s="12"/>
      <c r="C10" s="56"/>
      <c r="D10" s="56"/>
      <c r="E10" s="56"/>
      <c r="F10" s="56"/>
      <c r="G10" s="56"/>
      <c r="H10" s="56"/>
      <c r="I10" s="56"/>
      <c r="K10" s="12"/>
      <c r="L10" s="56"/>
      <c r="M10" s="56"/>
      <c r="N10" s="56"/>
      <c r="O10" s="56"/>
      <c r="P10" s="56"/>
      <c r="Q10" s="56"/>
      <c r="R10" s="56"/>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row>
    <row r="11" spans="1:62" s="1" customFormat="1" ht="14.25" customHeight="1">
      <c r="B11" s="12"/>
      <c r="C11" s="56"/>
      <c r="D11" s="56"/>
      <c r="E11" s="56"/>
      <c r="F11" s="56"/>
      <c r="G11" s="56"/>
      <c r="H11" s="56"/>
      <c r="I11" s="56"/>
      <c r="K11" s="12"/>
      <c r="L11" s="56"/>
      <c r="M11" s="56"/>
      <c r="N11" s="56"/>
      <c r="O11" s="56"/>
      <c r="P11" s="56"/>
      <c r="Q11" s="56"/>
      <c r="R11" s="56"/>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row>
    <row r="12" spans="1:62" s="1" customFormat="1" ht="14.25" customHeight="1">
      <c r="B12" s="12"/>
      <c r="C12" s="56"/>
      <c r="D12" s="56"/>
      <c r="E12" s="56"/>
      <c r="F12" s="56"/>
      <c r="G12" s="56"/>
      <c r="H12" s="56"/>
      <c r="I12" s="56"/>
      <c r="K12" s="12"/>
      <c r="L12" s="56"/>
      <c r="M12" s="56"/>
      <c r="N12" s="56"/>
      <c r="O12" s="56"/>
      <c r="P12" s="56"/>
      <c r="Q12" s="56"/>
      <c r="R12" s="56"/>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row>
    <row r="13" spans="1:62" s="1" customFormat="1" ht="14.25" customHeight="1">
      <c r="B13" s="12"/>
      <c r="C13" s="56"/>
      <c r="D13" s="56"/>
      <c r="E13" s="56"/>
      <c r="F13" s="56"/>
      <c r="G13" s="56"/>
      <c r="H13" s="56"/>
      <c r="I13" s="56"/>
      <c r="K13" s="12"/>
      <c r="L13" s="56"/>
      <c r="M13" s="56"/>
      <c r="N13" s="56"/>
      <c r="O13" s="56"/>
      <c r="P13" s="56"/>
      <c r="Q13" s="56"/>
      <c r="R13" s="56"/>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row>
    <row r="14" spans="1:62" s="1" customFormat="1" ht="14.25" customHeight="1">
      <c r="B14" s="12"/>
      <c r="C14" s="56"/>
      <c r="D14" s="56"/>
      <c r="E14" s="56"/>
      <c r="F14" s="56"/>
      <c r="G14" s="56"/>
      <c r="H14" s="56"/>
      <c r="I14" s="56"/>
      <c r="K14" s="12"/>
      <c r="L14" s="56"/>
      <c r="M14" s="56"/>
      <c r="N14" s="56"/>
      <c r="O14" s="56"/>
      <c r="P14" s="56"/>
      <c r="Q14" s="56"/>
      <c r="R14" s="56"/>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row>
    <row r="15" spans="1:62" s="1" customFormat="1" ht="14.25" customHeight="1">
      <c r="B15" s="12"/>
      <c r="C15" s="56"/>
      <c r="D15" s="56"/>
      <c r="E15" s="56"/>
      <c r="F15" s="56"/>
      <c r="G15" s="56"/>
      <c r="H15" s="56"/>
      <c r="I15" s="56"/>
      <c r="K15" s="12"/>
      <c r="L15" s="56"/>
      <c r="M15" s="56"/>
      <c r="N15" s="56"/>
      <c r="O15" s="56"/>
      <c r="P15" s="56"/>
      <c r="Q15" s="56"/>
      <c r="R15" s="56"/>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row>
    <row r="16" spans="1:62" s="1" customFormat="1" ht="14.25" customHeight="1">
      <c r="B16" s="12"/>
      <c r="C16" s="56"/>
      <c r="D16" s="56"/>
      <c r="E16" s="56"/>
      <c r="F16" s="56"/>
      <c r="G16" s="56"/>
      <c r="H16" s="56"/>
      <c r="I16" s="56"/>
      <c r="K16" s="12"/>
      <c r="L16" s="56"/>
      <c r="M16" s="56"/>
      <c r="N16" s="56"/>
      <c r="O16" s="56"/>
      <c r="P16" s="56"/>
      <c r="Q16" s="56"/>
      <c r="R16" s="56"/>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row>
    <row r="17" spans="2:62" s="1" customFormat="1" ht="14.25" customHeight="1">
      <c r="B17" s="12"/>
      <c r="C17" s="56"/>
      <c r="D17" s="56"/>
      <c r="E17" s="56"/>
      <c r="F17" s="56"/>
      <c r="G17" s="56"/>
      <c r="H17" s="56"/>
      <c r="I17" s="56"/>
      <c r="K17" s="12"/>
      <c r="L17" s="56"/>
      <c r="M17" s="56"/>
      <c r="N17" s="56"/>
      <c r="O17" s="56"/>
      <c r="P17" s="56"/>
      <c r="Q17" s="56"/>
      <c r="R17" s="56"/>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row>
    <row r="18" spans="2:62" s="1" customFormat="1" ht="14.25" customHeight="1">
      <c r="B18" s="12"/>
      <c r="C18" s="56"/>
      <c r="D18" s="56"/>
      <c r="E18" s="56"/>
      <c r="F18" s="56"/>
      <c r="G18" s="56"/>
      <c r="H18" s="56"/>
      <c r="I18" s="56"/>
      <c r="K18" s="12"/>
      <c r="L18" s="56"/>
      <c r="M18" s="56"/>
      <c r="N18" s="56"/>
      <c r="O18" s="56"/>
      <c r="P18" s="56"/>
      <c r="Q18" s="56"/>
      <c r="R18" s="56"/>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row>
    <row r="19" spans="2:62" s="1" customFormat="1" ht="14.25" customHeight="1">
      <c r="B19" s="12"/>
      <c r="C19" s="56"/>
      <c r="D19" s="56"/>
      <c r="E19" s="56"/>
      <c r="F19" s="56"/>
      <c r="G19" s="56"/>
      <c r="H19" s="56"/>
      <c r="I19" s="56"/>
      <c r="K19" s="12"/>
      <c r="L19" s="56"/>
      <c r="M19" s="56"/>
      <c r="N19" s="56"/>
      <c r="O19" s="56"/>
      <c r="P19" s="56"/>
      <c r="Q19" s="56"/>
      <c r="R19" s="56"/>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row>
    <row r="20" spans="2:62" s="1" customFormat="1" ht="14.25" customHeight="1">
      <c r="B20" s="12"/>
      <c r="C20" s="56"/>
      <c r="D20" s="56"/>
      <c r="E20" s="56"/>
      <c r="F20" s="56"/>
      <c r="G20" s="56"/>
      <c r="H20" s="56"/>
      <c r="I20" s="56"/>
      <c r="K20" s="12"/>
      <c r="L20" s="56"/>
      <c r="M20" s="56"/>
      <c r="N20" s="56"/>
      <c r="O20" s="56"/>
      <c r="P20" s="56"/>
      <c r="Q20" s="56"/>
      <c r="R20" s="56"/>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row>
    <row r="21" spans="2:62" s="1" customFormat="1" ht="14.25" customHeight="1">
      <c r="B21" s="12"/>
      <c r="C21" s="56"/>
      <c r="D21" s="56"/>
      <c r="E21" s="56"/>
      <c r="F21" s="56"/>
      <c r="G21" s="56"/>
      <c r="H21" s="56"/>
      <c r="I21" s="56"/>
      <c r="K21" s="12"/>
      <c r="L21" s="56"/>
      <c r="M21" s="56"/>
      <c r="N21" s="56"/>
      <c r="O21" s="56"/>
      <c r="P21" s="56"/>
      <c r="Q21" s="56"/>
      <c r="R21" s="56"/>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row>
    <row r="22" spans="2:62" s="1" customFormat="1" ht="14.25" customHeight="1">
      <c r="B22" s="12"/>
      <c r="C22" s="56"/>
      <c r="D22" s="56"/>
      <c r="E22" s="56"/>
      <c r="F22" s="56"/>
      <c r="G22" s="56"/>
      <c r="H22" s="56"/>
      <c r="I22" s="56"/>
      <c r="K22" s="12"/>
      <c r="L22" s="56"/>
      <c r="M22" s="56"/>
      <c r="N22" s="56"/>
      <c r="O22" s="56"/>
      <c r="P22" s="56"/>
      <c r="Q22" s="56"/>
      <c r="R22" s="56"/>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row>
    <row r="23" spans="2:62" s="1" customFormat="1" ht="14.25" customHeight="1">
      <c r="B23" s="12"/>
      <c r="C23" s="56"/>
      <c r="D23" s="56"/>
      <c r="E23" s="56"/>
      <c r="F23" s="56"/>
      <c r="G23" s="56"/>
      <c r="H23" s="56"/>
      <c r="I23" s="56"/>
      <c r="K23" s="12"/>
      <c r="L23" s="56"/>
      <c r="M23" s="56"/>
      <c r="N23" s="56"/>
      <c r="O23" s="56"/>
      <c r="P23" s="56"/>
      <c r="Q23" s="56"/>
      <c r="R23" s="56"/>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row>
    <row r="24" spans="2:62" s="1" customFormat="1" ht="14.25" customHeight="1">
      <c r="B24" s="12"/>
      <c r="C24" s="56"/>
      <c r="D24" s="56"/>
      <c r="E24" s="56"/>
      <c r="F24" s="56"/>
      <c r="G24" s="56"/>
      <c r="H24" s="56"/>
      <c r="I24" s="56"/>
      <c r="K24" s="12"/>
      <c r="L24" s="56"/>
      <c r="M24" s="56"/>
      <c r="N24" s="56"/>
      <c r="O24" s="56"/>
      <c r="P24" s="56"/>
      <c r="Q24" s="56"/>
      <c r="R24" s="56"/>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row>
    <row r="25" spans="2:62" s="1" customFormat="1" ht="14.25" customHeight="1">
      <c r="B25" s="12"/>
      <c r="C25" s="56"/>
      <c r="D25" s="56"/>
      <c r="E25" s="56"/>
      <c r="F25" s="56"/>
      <c r="G25" s="56"/>
      <c r="H25" s="56"/>
      <c r="I25" s="56"/>
      <c r="K25" s="12"/>
      <c r="L25" s="56"/>
      <c r="M25" s="56"/>
      <c r="N25" s="56"/>
      <c r="O25" s="56"/>
      <c r="P25" s="56"/>
      <c r="Q25" s="56"/>
      <c r="R25" s="56"/>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row>
    <row r="26" spans="2:62" s="1" customFormat="1" ht="14.25" customHeight="1">
      <c r="B26" s="12"/>
      <c r="C26" s="56"/>
      <c r="D26" s="56"/>
      <c r="E26" s="56"/>
      <c r="F26" s="56"/>
      <c r="G26" s="56"/>
      <c r="H26" s="56"/>
      <c r="I26" s="56"/>
      <c r="K26" s="12"/>
      <c r="L26" s="56"/>
      <c r="M26" s="56"/>
      <c r="N26" s="56"/>
      <c r="O26" s="56"/>
      <c r="P26" s="56"/>
      <c r="Q26" s="56"/>
      <c r="R26" s="56"/>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row>
    <row r="27" spans="2:62" s="1" customFormat="1" ht="14.25" customHeight="1">
      <c r="B27" s="12"/>
      <c r="C27" s="56"/>
      <c r="D27" s="56"/>
      <c r="E27" s="56"/>
      <c r="F27" s="56"/>
      <c r="G27" s="56"/>
      <c r="H27" s="56"/>
      <c r="I27" s="56"/>
      <c r="K27" s="12"/>
      <c r="L27" s="56"/>
      <c r="M27" s="56"/>
      <c r="N27" s="56"/>
      <c r="O27" s="56"/>
      <c r="P27" s="56"/>
      <c r="Q27" s="56"/>
      <c r="R27" s="56"/>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row>
    <row r="28" spans="2:62" s="1" customFormat="1" ht="14.25" customHeight="1">
      <c r="B28" s="12"/>
      <c r="C28" s="56"/>
      <c r="D28" s="56"/>
      <c r="E28" s="56"/>
      <c r="F28" s="56"/>
      <c r="G28" s="56"/>
      <c r="H28" s="56"/>
      <c r="I28" s="56"/>
      <c r="K28" s="12"/>
      <c r="L28" s="56"/>
      <c r="M28" s="56"/>
      <c r="N28" s="56"/>
      <c r="O28" s="56"/>
      <c r="P28" s="56"/>
      <c r="Q28" s="56"/>
      <c r="R28" s="56"/>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row>
    <row r="29" spans="2:62" s="1" customFormat="1" ht="14.25" customHeight="1">
      <c r="B29" s="12"/>
      <c r="C29" s="56"/>
      <c r="D29" s="56"/>
      <c r="E29" s="56"/>
      <c r="F29" s="56"/>
      <c r="G29" s="56"/>
      <c r="H29" s="56"/>
      <c r="I29" s="56"/>
      <c r="K29" s="12"/>
      <c r="L29" s="56"/>
      <c r="M29" s="56"/>
      <c r="N29" s="56"/>
      <c r="O29" s="56"/>
      <c r="P29" s="56"/>
      <c r="Q29" s="56"/>
      <c r="R29" s="56"/>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row>
    <row r="30" spans="2:62" s="1" customFormat="1" ht="14.25" customHeight="1">
      <c r="B30" s="12"/>
      <c r="C30" s="56"/>
      <c r="D30" s="56"/>
      <c r="E30" s="56"/>
      <c r="F30" s="56"/>
      <c r="G30" s="56"/>
      <c r="H30" s="56"/>
      <c r="I30" s="56"/>
      <c r="K30" s="12"/>
      <c r="L30" s="56"/>
      <c r="M30" s="56"/>
      <c r="N30" s="56"/>
      <c r="O30" s="56"/>
      <c r="P30" s="56"/>
      <c r="Q30" s="56"/>
      <c r="R30" s="56"/>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row>
    <row r="31" spans="2:62" s="1" customFormat="1" ht="14.25" customHeight="1">
      <c r="B31" s="12"/>
      <c r="C31" s="56"/>
      <c r="D31" s="56"/>
      <c r="E31" s="56"/>
      <c r="F31" s="56"/>
      <c r="G31" s="56"/>
      <c r="H31" s="56"/>
      <c r="I31" s="56"/>
      <c r="K31" s="12"/>
      <c r="L31" s="56"/>
      <c r="M31" s="56"/>
      <c r="N31" s="56"/>
      <c r="O31" s="56"/>
      <c r="P31" s="56"/>
      <c r="Q31" s="56"/>
      <c r="R31" s="56"/>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row>
    <row r="32" spans="2:62" s="1" customFormat="1" ht="14.25" customHeight="1">
      <c r="B32" s="12"/>
      <c r="C32" s="56"/>
      <c r="D32" s="56"/>
      <c r="E32" s="56"/>
      <c r="F32" s="56"/>
      <c r="G32" s="56"/>
      <c r="H32" s="56"/>
      <c r="I32" s="56"/>
      <c r="K32" s="12"/>
      <c r="L32" s="56"/>
      <c r="M32" s="56"/>
      <c r="N32" s="56"/>
      <c r="O32" s="56"/>
      <c r="P32" s="56"/>
      <c r="Q32" s="56"/>
      <c r="R32" s="56"/>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row>
    <row r="33" spans="1:62" s="1" customFormat="1" ht="14.25" customHeight="1">
      <c r="B33" s="12"/>
      <c r="C33" s="56"/>
      <c r="D33" s="56"/>
      <c r="E33" s="56"/>
      <c r="F33" s="56"/>
      <c r="G33" s="56"/>
      <c r="H33" s="56"/>
      <c r="I33" s="56"/>
      <c r="K33" s="12"/>
      <c r="L33" s="56"/>
      <c r="M33" s="56"/>
      <c r="N33" s="56"/>
      <c r="O33" s="56"/>
      <c r="P33" s="56"/>
      <c r="Q33" s="56"/>
      <c r="R33" s="56"/>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row>
    <row r="34" spans="1:62" s="1" customFormat="1" ht="14.25" customHeight="1">
      <c r="B34" s="12"/>
      <c r="C34" s="56"/>
      <c r="D34" s="56"/>
      <c r="E34" s="56"/>
      <c r="F34" s="56"/>
      <c r="G34" s="56"/>
      <c r="H34" s="56"/>
      <c r="I34" s="56"/>
      <c r="K34" s="12"/>
      <c r="L34" s="56"/>
      <c r="M34" s="56"/>
      <c r="N34" s="56"/>
      <c r="O34" s="56"/>
      <c r="P34" s="56"/>
      <c r="Q34" s="56"/>
      <c r="R34" s="56"/>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row>
    <row r="35" spans="1:62" s="1" customFormat="1" ht="14.25" customHeight="1">
      <c r="B35" s="12"/>
      <c r="C35" s="56"/>
      <c r="D35" s="56"/>
      <c r="E35" s="56"/>
      <c r="F35" s="56"/>
      <c r="G35" s="56"/>
      <c r="H35" s="56"/>
      <c r="I35" s="56"/>
      <c r="K35" s="12"/>
      <c r="L35" s="56"/>
      <c r="M35" s="56"/>
      <c r="N35" s="56"/>
      <c r="O35" s="56"/>
      <c r="P35" s="56"/>
      <c r="Q35" s="56"/>
      <c r="R35" s="56"/>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row>
    <row r="36" spans="1:62" s="1" customFormat="1" ht="14.25" customHeight="1">
      <c r="B36" s="12"/>
      <c r="C36" s="56"/>
      <c r="D36" s="56"/>
      <c r="E36" s="56"/>
      <c r="F36" s="56"/>
      <c r="G36" s="56"/>
      <c r="H36" s="56"/>
      <c r="I36" s="56"/>
      <c r="K36" s="12"/>
      <c r="L36" s="56"/>
      <c r="M36" s="56"/>
      <c r="N36" s="56"/>
      <c r="O36" s="56"/>
      <c r="P36" s="56"/>
      <c r="Q36" s="56"/>
      <c r="R36" s="56"/>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row>
    <row r="37" spans="1:62" s="1" customFormat="1" ht="14.25" customHeight="1">
      <c r="B37" s="12"/>
      <c r="C37" s="56"/>
      <c r="D37" s="56"/>
      <c r="E37" s="56"/>
      <c r="F37" s="56"/>
      <c r="G37" s="56"/>
      <c r="H37" s="56"/>
      <c r="I37" s="56"/>
      <c r="K37" s="12"/>
      <c r="L37" s="56"/>
      <c r="M37" s="56"/>
      <c r="N37" s="56"/>
      <c r="O37" s="56"/>
      <c r="P37" s="56"/>
      <c r="Q37" s="56"/>
      <c r="R37" s="56"/>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row>
    <row r="38" spans="1:62" s="1" customFormat="1" ht="14.25" customHeight="1">
      <c r="B38" s="12"/>
      <c r="C38" s="56"/>
      <c r="D38" s="56"/>
      <c r="E38" s="56"/>
      <c r="F38" s="56"/>
      <c r="G38" s="56"/>
      <c r="H38" s="56"/>
      <c r="I38" s="56"/>
      <c r="K38" s="12"/>
      <c r="L38" s="56"/>
      <c r="M38" s="56"/>
      <c r="N38" s="56"/>
      <c r="O38" s="56"/>
      <c r="P38" s="56"/>
      <c r="Q38" s="56"/>
      <c r="R38" s="56"/>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row>
    <row r="39" spans="1:62" s="1" customFormat="1" ht="14.25" customHeight="1">
      <c r="B39" s="12"/>
      <c r="C39" s="56"/>
      <c r="D39" s="56"/>
      <c r="E39" s="56"/>
      <c r="F39" s="56"/>
      <c r="G39" s="56"/>
      <c r="H39" s="56"/>
      <c r="I39" s="56"/>
      <c r="K39" s="12"/>
      <c r="L39" s="56"/>
      <c r="M39" s="56"/>
      <c r="N39" s="56"/>
      <c r="O39" s="56"/>
      <c r="P39" s="56"/>
      <c r="Q39" s="56"/>
      <c r="R39" s="56"/>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row>
    <row r="40" spans="1:62" s="1" customFormat="1" ht="14.25" customHeight="1">
      <c r="B40" s="12"/>
      <c r="C40" s="56"/>
      <c r="D40" s="56"/>
      <c r="E40" s="56"/>
      <c r="F40" s="56"/>
      <c r="G40" s="56"/>
      <c r="H40" s="56"/>
      <c r="I40" s="56"/>
      <c r="K40" s="12"/>
      <c r="L40" s="56"/>
      <c r="M40" s="56"/>
      <c r="N40" s="56"/>
      <c r="O40" s="56"/>
      <c r="P40" s="56"/>
      <c r="Q40" s="56"/>
      <c r="R40" s="56"/>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row>
    <row r="41" spans="1:62" s="1" customFormat="1" ht="14.25" customHeight="1">
      <c r="B41" s="12"/>
      <c r="C41" s="56"/>
      <c r="D41" s="56"/>
      <c r="E41" s="56"/>
      <c r="F41" s="56"/>
      <c r="G41" s="56"/>
      <c r="H41" s="56"/>
      <c r="I41" s="56"/>
      <c r="K41" s="12"/>
      <c r="L41" s="56"/>
      <c r="M41" s="56"/>
      <c r="N41" s="56"/>
      <c r="O41" s="56"/>
      <c r="P41" s="56"/>
      <c r="Q41" s="56"/>
      <c r="R41" s="56"/>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row>
    <row r="42" spans="1:62" s="1" customFormat="1" ht="14.25" customHeight="1">
      <c r="B42" s="12"/>
      <c r="C42" s="56"/>
      <c r="D42" s="56"/>
      <c r="E42" s="56"/>
      <c r="F42" s="56"/>
      <c r="G42" s="56"/>
      <c r="H42" s="56"/>
      <c r="I42" s="56"/>
      <c r="K42" s="12"/>
      <c r="L42" s="32"/>
      <c r="M42" s="32"/>
      <c r="N42" s="32"/>
      <c r="O42" s="32"/>
      <c r="P42" s="32"/>
      <c r="Q42" s="32"/>
      <c r="R42" s="3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row>
    <row r="43" spans="1:62" s="1" customFormat="1" ht="14.25" customHeight="1">
      <c r="B43" s="12"/>
      <c r="C43" s="56"/>
      <c r="D43" s="56"/>
      <c r="E43" s="56"/>
      <c r="F43" s="56"/>
      <c r="G43" s="56"/>
      <c r="H43" s="56"/>
      <c r="I43" s="56"/>
      <c r="K43" s="1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row>
    <row r="44" spans="1:62" s="1" customFormat="1" ht="14.25" customHeight="1">
      <c r="B44" s="12"/>
      <c r="C44" s="56"/>
      <c r="D44" s="56"/>
      <c r="E44" s="56"/>
      <c r="F44" s="56"/>
      <c r="G44" s="56"/>
      <c r="H44" s="56"/>
      <c r="I44" s="56"/>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row>
    <row r="45" spans="1:62" s="1" customFormat="1" ht="14.25" customHeight="1">
      <c r="B45" s="12"/>
      <c r="C45" s="56"/>
      <c r="D45" s="56"/>
      <c r="E45" s="56"/>
      <c r="F45" s="56"/>
      <c r="G45" s="56"/>
      <c r="H45" s="56"/>
      <c r="I45" s="56"/>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row>
    <row r="46" spans="1:62" s="1" customFormat="1">
      <c r="A46" s="5"/>
      <c r="B46" s="6"/>
      <c r="C46" s="5"/>
      <c r="D46" s="5"/>
      <c r="E46" s="5"/>
      <c r="F46" s="5"/>
      <c r="G46" s="5"/>
      <c r="H46" s="5"/>
      <c r="I46" s="5"/>
      <c r="J46" s="5"/>
      <c r="K46" s="6"/>
      <c r="L46" s="5"/>
      <c r="M46" s="5"/>
      <c r="N46" s="5"/>
      <c r="O46" s="5"/>
      <c r="P46" s="5"/>
      <c r="Q46" s="5"/>
      <c r="R46" s="5"/>
      <c r="S46" s="5"/>
      <c r="T46" s="5"/>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row>
    <row r="47" spans="1:62" s="2" customFormat="1"/>
    <row r="48" spans="1:62" s="2" customFormat="1"/>
    <row r="49" s="2" customFormat="1"/>
    <row r="50" s="2" customFormat="1"/>
    <row r="51" s="2" customFormat="1"/>
    <row r="52" s="2" customFormat="1" ht="15.95" customHeight="1"/>
    <row r="53" s="2" customFormat="1" ht="15.95" customHeight="1"/>
    <row r="54" s="2" customFormat="1"/>
    <row r="55" s="2" customFormat="1" ht="15.95" customHeight="1"/>
    <row r="56" s="2" customFormat="1" ht="15.95" customHeight="1"/>
    <row r="57" s="2" customFormat="1"/>
    <row r="58" s="2" customFormat="1"/>
    <row r="59" s="2" customFormat="1" ht="15.95" customHeight="1"/>
    <row r="60" s="2" customFormat="1"/>
    <row r="61" s="2" customFormat="1"/>
    <row r="62" s="2" customFormat="1"/>
    <row r="63" s="2" customFormat="1" ht="15.95" customHeight="1"/>
    <row r="64" s="2" customFormat="1"/>
    <row r="65" s="2" customFormat="1"/>
    <row r="66" s="2" customFormat="1"/>
    <row r="67" s="2" customFormat="1" ht="15.95" customHeight="1"/>
    <row r="68" s="2" customFormat="1"/>
    <row r="69" s="2" customFormat="1"/>
    <row r="70" s="2" customFormat="1"/>
    <row r="71" s="2" customFormat="1"/>
    <row r="72" s="2" customFormat="1"/>
    <row r="73" s="2" customFormat="1"/>
    <row r="74" s="2" customFormat="1"/>
    <row r="75" s="2" customFormat="1"/>
    <row r="76" s="2" customFormat="1" ht="15.95" customHeight="1"/>
    <row r="77" s="2" customFormat="1"/>
    <row r="78" s="2" customFormat="1"/>
    <row r="79" s="2" customFormat="1"/>
    <row r="80" s="2" customFormat="1"/>
    <row r="81" spans="2:2" s="2" customFormat="1"/>
    <row r="82" spans="2:2" s="2" customFormat="1"/>
    <row r="83" spans="2:2" s="2" customFormat="1"/>
    <row r="84" spans="2:2" s="2" customFormat="1"/>
    <row r="85" spans="2:2" s="2" customFormat="1"/>
    <row r="86" spans="2:2" s="2" customFormat="1"/>
    <row r="87" spans="2:2" s="2" customFormat="1"/>
    <row r="88" spans="2:2" s="2" customFormat="1"/>
    <row r="89" spans="2:2" s="2" customFormat="1"/>
    <row r="90" spans="2:2" s="2" customFormat="1"/>
    <row r="91" spans="2:2" s="2" customFormat="1">
      <c r="B91" s="21"/>
    </row>
  </sheetData>
  <mergeCells count="4">
    <mergeCell ref="C8:I45"/>
    <mergeCell ref="C6:I6"/>
    <mergeCell ref="L6:R6"/>
    <mergeCell ref="L8:R41"/>
  </mergeCells>
  <printOptions horizontalCentered="1"/>
  <pageMargins left="0.7" right="0.7" top="0.75" bottom="0.75" header="0.3" footer="0.3"/>
  <pageSetup paperSize="9" scale="91" orientation="portrait" r:id="rId1"/>
  <rowBreaks count="1" manualBreakCount="1">
    <brk id="46" min="2" max="19" man="1"/>
  </rowBreaks>
  <colBreaks count="1" manualBreakCount="1">
    <brk id="10" max="4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AAEED-63CB-BE4C-9439-CEAFA75A74B7}">
  <dimension ref="A1:K170"/>
  <sheetViews>
    <sheetView topLeftCell="I1" zoomScale="125" zoomScaleNormal="125" workbookViewId="0">
      <pane ySplit="1" topLeftCell="A164" activePane="bottomLeft" state="frozen"/>
      <selection pane="bottomLeft" activeCell="K25" sqref="K25"/>
    </sheetView>
  </sheetViews>
  <sheetFormatPr defaultColWidth="10.875" defaultRowHeight="15.75"/>
  <cols>
    <col min="1" max="1" width="5" style="18" customWidth="1"/>
    <col min="2" max="2" width="11.5" style="18" bestFit="1" customWidth="1"/>
    <col min="3" max="3" width="27.125" style="18" customWidth="1"/>
    <col min="4" max="4" width="71.125" style="7" customWidth="1"/>
    <col min="5" max="5" width="80.5" style="7" customWidth="1"/>
    <col min="6" max="6" width="75.875" style="7" customWidth="1"/>
    <col min="7" max="7" width="82" style="7" customWidth="1"/>
    <col min="8" max="8" width="75.5" style="7" customWidth="1"/>
    <col min="9" max="9" width="84.375" style="7" customWidth="1"/>
    <col min="10" max="10" width="100.625" style="7" customWidth="1"/>
    <col min="11" max="11" width="55" style="46" customWidth="1"/>
    <col min="12" max="16384" width="10.875" style="19"/>
  </cols>
  <sheetData>
    <row r="1" spans="1:11" s="17" customFormat="1">
      <c r="A1" s="15" t="s">
        <v>1162</v>
      </c>
      <c r="B1" s="15" t="s">
        <v>177</v>
      </c>
      <c r="C1" s="15" t="s">
        <v>178</v>
      </c>
      <c r="D1" s="16" t="s">
        <v>1</v>
      </c>
      <c r="E1" s="16" t="s">
        <v>179</v>
      </c>
      <c r="F1" s="16" t="s">
        <v>180</v>
      </c>
      <c r="G1" s="16" t="s">
        <v>181</v>
      </c>
      <c r="H1" s="16" t="s">
        <v>182</v>
      </c>
      <c r="I1" s="16" t="s">
        <v>183</v>
      </c>
      <c r="J1" s="16" t="s">
        <v>184</v>
      </c>
      <c r="K1" s="46" t="s">
        <v>1322</v>
      </c>
    </row>
    <row r="2" spans="1:11">
      <c r="A2" s="18">
        <v>1</v>
      </c>
      <c r="B2" s="18" t="s">
        <v>185</v>
      </c>
      <c r="C2" s="18" t="s">
        <v>0</v>
      </c>
      <c r="D2" s="7" t="s">
        <v>186</v>
      </c>
      <c r="E2" s="7" t="s">
        <v>187</v>
      </c>
      <c r="F2" s="7" t="s">
        <v>188</v>
      </c>
      <c r="G2" s="7" t="s">
        <v>189</v>
      </c>
      <c r="H2" s="7" t="s">
        <v>190</v>
      </c>
      <c r="I2" s="7" t="s">
        <v>191</v>
      </c>
      <c r="J2" s="7" t="s">
        <v>192</v>
      </c>
      <c r="K2" s="46" t="s">
        <v>1323</v>
      </c>
    </row>
    <row r="3" spans="1:11">
      <c r="A3" s="18">
        <v>2</v>
      </c>
      <c r="B3" s="18" t="s">
        <v>185</v>
      </c>
      <c r="C3" s="18" t="s">
        <v>94</v>
      </c>
      <c r="D3" s="7" t="s">
        <v>193</v>
      </c>
      <c r="E3" s="7" t="s">
        <v>194</v>
      </c>
      <c r="F3" s="7" t="s">
        <v>195</v>
      </c>
      <c r="G3" s="7" t="s">
        <v>196</v>
      </c>
      <c r="H3" s="7" t="s">
        <v>197</v>
      </c>
      <c r="I3" s="7" t="s">
        <v>198</v>
      </c>
      <c r="J3" s="7" t="s">
        <v>199</v>
      </c>
      <c r="K3" s="47" t="s">
        <v>1324</v>
      </c>
    </row>
    <row r="4" spans="1:11" ht="47.25">
      <c r="A4" s="18">
        <v>3</v>
      </c>
      <c r="B4" s="18" t="s">
        <v>185</v>
      </c>
      <c r="C4" s="18" t="s">
        <v>93</v>
      </c>
      <c r="D4" s="7" t="s">
        <v>200</v>
      </c>
      <c r="E4" s="7" t="s">
        <v>201</v>
      </c>
      <c r="F4" s="33" t="s">
        <v>1265</v>
      </c>
      <c r="G4" s="7" t="s">
        <v>202</v>
      </c>
      <c r="H4" s="7" t="s">
        <v>203</v>
      </c>
      <c r="I4" s="7" t="s">
        <v>204</v>
      </c>
      <c r="J4" s="7" t="s">
        <v>205</v>
      </c>
      <c r="K4" s="46" t="s">
        <v>1325</v>
      </c>
    </row>
    <row r="5" spans="1:11">
      <c r="A5" s="18">
        <v>4</v>
      </c>
      <c r="B5" s="18" t="s">
        <v>185</v>
      </c>
      <c r="C5" s="18" t="s">
        <v>16</v>
      </c>
      <c r="D5" s="7" t="s">
        <v>206</v>
      </c>
      <c r="E5" s="7" t="s">
        <v>207</v>
      </c>
      <c r="F5" s="7" t="s">
        <v>208</v>
      </c>
      <c r="G5" s="7" t="s">
        <v>209</v>
      </c>
      <c r="H5" s="7" t="s">
        <v>210</v>
      </c>
      <c r="I5" s="7" t="s">
        <v>211</v>
      </c>
      <c r="J5" s="7" t="s">
        <v>212</v>
      </c>
      <c r="K5" s="46" t="s">
        <v>1326</v>
      </c>
    </row>
    <row r="6" spans="1:11">
      <c r="A6" s="18">
        <v>5</v>
      </c>
      <c r="B6" s="18" t="s">
        <v>213</v>
      </c>
      <c r="C6" s="18" t="s">
        <v>2</v>
      </c>
      <c r="D6" s="7" t="s">
        <v>214</v>
      </c>
      <c r="E6" s="7" t="s">
        <v>215</v>
      </c>
      <c r="F6" s="7" t="s">
        <v>216</v>
      </c>
      <c r="G6" s="7" t="s">
        <v>217</v>
      </c>
      <c r="H6" s="7" t="s">
        <v>218</v>
      </c>
      <c r="I6" s="7" t="s">
        <v>219</v>
      </c>
      <c r="J6" s="7" t="s">
        <v>220</v>
      </c>
      <c r="K6" s="48" t="s">
        <v>1327</v>
      </c>
    </row>
    <row r="7" spans="1:11" ht="78.75">
      <c r="A7" s="18">
        <v>6</v>
      </c>
      <c r="B7" s="18" t="s">
        <v>213</v>
      </c>
      <c r="C7" s="18" t="s">
        <v>3</v>
      </c>
      <c r="D7" s="38" t="s">
        <v>1266</v>
      </c>
      <c r="E7" s="39" t="s">
        <v>221</v>
      </c>
      <c r="F7" s="7" t="s">
        <v>1267</v>
      </c>
      <c r="G7" s="39" t="s">
        <v>1268</v>
      </c>
      <c r="H7" s="7" t="s">
        <v>222</v>
      </c>
      <c r="I7" s="7" t="s">
        <v>223</v>
      </c>
      <c r="J7" s="38" t="s">
        <v>1269</v>
      </c>
      <c r="K7" s="48" t="s">
        <v>1328</v>
      </c>
    </row>
    <row r="8" spans="1:11" ht="173.25">
      <c r="A8" s="18">
        <v>7</v>
      </c>
      <c r="B8" s="18" t="s">
        <v>213</v>
      </c>
      <c r="C8" s="18" t="s">
        <v>4</v>
      </c>
      <c r="D8" s="7" t="s">
        <v>224</v>
      </c>
      <c r="E8" s="7" t="s">
        <v>225</v>
      </c>
      <c r="F8" s="7" t="s">
        <v>226</v>
      </c>
      <c r="G8" s="7" t="s">
        <v>227</v>
      </c>
      <c r="H8" s="7" t="s">
        <v>228</v>
      </c>
      <c r="I8" s="7" t="s">
        <v>229</v>
      </c>
      <c r="J8" s="38" t="s">
        <v>1270</v>
      </c>
      <c r="K8" s="48" t="s">
        <v>1329</v>
      </c>
    </row>
    <row r="9" spans="1:11" ht="126">
      <c r="A9" s="18">
        <v>8</v>
      </c>
      <c r="B9" s="18" t="s">
        <v>213</v>
      </c>
      <c r="C9" s="18" t="s">
        <v>5</v>
      </c>
      <c r="D9" s="7" t="s">
        <v>230</v>
      </c>
      <c r="E9" s="7" t="s">
        <v>231</v>
      </c>
      <c r="F9" s="7" t="s">
        <v>232</v>
      </c>
      <c r="G9" s="7" t="s">
        <v>233</v>
      </c>
      <c r="H9" s="7" t="s">
        <v>234</v>
      </c>
      <c r="I9" s="7" t="s">
        <v>235</v>
      </c>
      <c r="J9" s="38" t="s">
        <v>236</v>
      </c>
      <c r="K9" s="48" t="s">
        <v>1330</v>
      </c>
    </row>
    <row r="10" spans="1:11" ht="110.25">
      <c r="A10" s="18">
        <v>9</v>
      </c>
      <c r="B10" s="18" t="s">
        <v>213</v>
      </c>
      <c r="C10" s="18" t="s">
        <v>6</v>
      </c>
      <c r="D10" s="38" t="s">
        <v>1191</v>
      </c>
      <c r="E10" s="7" t="s">
        <v>1186</v>
      </c>
      <c r="F10" s="7" t="s">
        <v>1187</v>
      </c>
      <c r="G10" s="7" t="s">
        <v>1188</v>
      </c>
      <c r="H10" s="7" t="s">
        <v>1189</v>
      </c>
      <c r="I10" s="7" t="s">
        <v>1190</v>
      </c>
      <c r="J10" s="38" t="s">
        <v>1271</v>
      </c>
      <c r="K10" s="48" t="s">
        <v>1331</v>
      </c>
    </row>
    <row r="11" spans="1:11" ht="47.25">
      <c r="A11" s="18">
        <v>10</v>
      </c>
      <c r="B11" s="18" t="s">
        <v>213</v>
      </c>
      <c r="C11" s="18" t="s">
        <v>7</v>
      </c>
      <c r="D11" s="7" t="s">
        <v>237</v>
      </c>
      <c r="E11" s="7" t="s">
        <v>238</v>
      </c>
      <c r="F11" s="7" t="s">
        <v>239</v>
      </c>
      <c r="G11" s="7" t="s">
        <v>240</v>
      </c>
      <c r="H11" s="7" t="s">
        <v>241</v>
      </c>
      <c r="I11" s="7" t="s">
        <v>242</v>
      </c>
      <c r="J11" s="38" t="s">
        <v>243</v>
      </c>
      <c r="K11" s="48" t="s">
        <v>1332</v>
      </c>
    </row>
    <row r="12" spans="1:11" s="44" customFormat="1" ht="31.5">
      <c r="A12" s="18">
        <v>11</v>
      </c>
      <c r="B12" s="43" t="s">
        <v>213</v>
      </c>
      <c r="C12" s="43" t="s">
        <v>8</v>
      </c>
      <c r="D12" s="38" t="s">
        <v>1301</v>
      </c>
      <c r="E12" s="38" t="s">
        <v>1302</v>
      </c>
      <c r="F12" s="38" t="s">
        <v>1303</v>
      </c>
      <c r="G12" s="38" t="s">
        <v>1304</v>
      </c>
      <c r="H12" s="38" t="s">
        <v>1305</v>
      </c>
      <c r="I12" s="38" t="s">
        <v>1306</v>
      </c>
      <c r="J12" s="38" t="s">
        <v>1307</v>
      </c>
      <c r="K12" s="48" t="s">
        <v>1333</v>
      </c>
    </row>
    <row r="13" spans="1:11" ht="78.75">
      <c r="A13" s="18">
        <v>12</v>
      </c>
      <c r="B13" s="18" t="s">
        <v>213</v>
      </c>
      <c r="C13" s="18" t="s">
        <v>9</v>
      </c>
      <c r="D13" s="7" t="s">
        <v>244</v>
      </c>
      <c r="E13" s="7" t="s">
        <v>245</v>
      </c>
      <c r="F13" s="7" t="s">
        <v>246</v>
      </c>
      <c r="G13" s="7" t="s">
        <v>247</v>
      </c>
      <c r="H13" s="7" t="s">
        <v>248</v>
      </c>
      <c r="I13" s="7" t="s">
        <v>249</v>
      </c>
      <c r="J13" s="7" t="s">
        <v>250</v>
      </c>
      <c r="K13" s="48" t="s">
        <v>1334</v>
      </c>
    </row>
    <row r="14" spans="1:11" ht="94.5">
      <c r="A14" s="18">
        <v>13</v>
      </c>
      <c r="B14" s="18" t="s">
        <v>213</v>
      </c>
      <c r="C14" s="18" t="s">
        <v>10</v>
      </c>
      <c r="D14" s="7" t="s">
        <v>251</v>
      </c>
      <c r="E14" s="7" t="s">
        <v>252</v>
      </c>
      <c r="F14" s="7" t="s">
        <v>253</v>
      </c>
      <c r="G14" s="7" t="s">
        <v>254</v>
      </c>
      <c r="H14" s="7" t="s">
        <v>255</v>
      </c>
      <c r="I14" s="7" t="s">
        <v>256</v>
      </c>
      <c r="J14" s="38" t="s">
        <v>1272</v>
      </c>
      <c r="K14" s="48" t="s">
        <v>1335</v>
      </c>
    </row>
    <row r="15" spans="1:11" ht="63">
      <c r="A15" s="18">
        <v>14</v>
      </c>
      <c r="B15" s="18" t="s">
        <v>213</v>
      </c>
      <c r="C15" s="18" t="s">
        <v>11</v>
      </c>
      <c r="D15" s="7" t="s">
        <v>257</v>
      </c>
      <c r="E15" s="7" t="s">
        <v>258</v>
      </c>
      <c r="F15" s="7" t="s">
        <v>259</v>
      </c>
      <c r="G15" s="7" t="s">
        <v>260</v>
      </c>
      <c r="H15" s="7" t="s">
        <v>261</v>
      </c>
      <c r="I15" s="7" t="s">
        <v>262</v>
      </c>
      <c r="J15" s="38" t="s">
        <v>263</v>
      </c>
      <c r="K15" s="48" t="s">
        <v>1336</v>
      </c>
    </row>
    <row r="16" spans="1:11" ht="31.5">
      <c r="A16" s="18">
        <v>15</v>
      </c>
      <c r="B16" s="18" t="s">
        <v>213</v>
      </c>
      <c r="C16" s="18" t="s">
        <v>12</v>
      </c>
      <c r="D16" s="7" t="s">
        <v>264</v>
      </c>
      <c r="E16" s="7" t="s">
        <v>265</v>
      </c>
      <c r="F16" s="7" t="s">
        <v>266</v>
      </c>
      <c r="G16" s="7" t="s">
        <v>267</v>
      </c>
      <c r="H16" s="7" t="s">
        <v>268</v>
      </c>
      <c r="I16" s="7" t="s">
        <v>269</v>
      </c>
      <c r="J16" s="38" t="s">
        <v>1273</v>
      </c>
      <c r="K16" s="46" t="s">
        <v>1337</v>
      </c>
    </row>
    <row r="17" spans="1:11">
      <c r="A17" s="18">
        <v>16</v>
      </c>
      <c r="B17" s="18" t="s">
        <v>213</v>
      </c>
      <c r="C17" s="18" t="s">
        <v>13</v>
      </c>
      <c r="D17" s="7" t="s">
        <v>270</v>
      </c>
      <c r="E17" s="7" t="s">
        <v>271</v>
      </c>
      <c r="F17" s="7" t="s">
        <v>272</v>
      </c>
      <c r="G17" s="7" t="s">
        <v>273</v>
      </c>
      <c r="H17" s="7" t="s">
        <v>274</v>
      </c>
      <c r="I17" s="7" t="s">
        <v>275</v>
      </c>
      <c r="J17" s="7" t="s">
        <v>276</v>
      </c>
      <c r="K17" s="46" t="s">
        <v>1338</v>
      </c>
    </row>
    <row r="18" spans="1:11" ht="94.5">
      <c r="A18" s="18">
        <v>17</v>
      </c>
      <c r="B18" s="18" t="s">
        <v>213</v>
      </c>
      <c r="C18" s="18" t="s">
        <v>14</v>
      </c>
      <c r="D18" s="7" t="s">
        <v>277</v>
      </c>
      <c r="E18" s="7" t="s">
        <v>278</v>
      </c>
      <c r="F18" s="7" t="s">
        <v>1274</v>
      </c>
      <c r="G18" s="7" t="s">
        <v>279</v>
      </c>
      <c r="H18" s="7" t="s">
        <v>280</v>
      </c>
      <c r="I18" s="7" t="s">
        <v>281</v>
      </c>
      <c r="J18" s="7" t="s">
        <v>282</v>
      </c>
      <c r="K18" s="49" t="s">
        <v>277</v>
      </c>
    </row>
    <row r="19" spans="1:11" ht="31.5">
      <c r="A19" s="18">
        <v>18</v>
      </c>
      <c r="B19" s="18" t="s">
        <v>213</v>
      </c>
      <c r="C19" s="18" t="s">
        <v>15</v>
      </c>
      <c r="D19" s="7" t="s">
        <v>283</v>
      </c>
      <c r="E19" s="7" t="s">
        <v>284</v>
      </c>
      <c r="F19" s="7" t="s">
        <v>285</v>
      </c>
      <c r="G19" s="7" t="s">
        <v>286</v>
      </c>
      <c r="H19" s="7" t="s">
        <v>287</v>
      </c>
      <c r="I19" s="7" t="s">
        <v>288</v>
      </c>
      <c r="J19" s="7" t="s">
        <v>289</v>
      </c>
      <c r="K19" s="47" t="s">
        <v>1339</v>
      </c>
    </row>
    <row r="20" spans="1:11">
      <c r="A20" s="18">
        <v>19</v>
      </c>
      <c r="B20" s="18" t="s">
        <v>290</v>
      </c>
      <c r="C20" s="18" t="s">
        <v>17</v>
      </c>
      <c r="D20" s="7" t="s">
        <v>291</v>
      </c>
      <c r="E20" s="7" t="s">
        <v>292</v>
      </c>
      <c r="F20" s="7" t="s">
        <v>293</v>
      </c>
      <c r="G20" s="7" t="s">
        <v>294</v>
      </c>
      <c r="H20" s="7" t="s">
        <v>295</v>
      </c>
      <c r="I20" s="7" t="s">
        <v>296</v>
      </c>
      <c r="J20" s="7" t="s">
        <v>297</v>
      </c>
      <c r="K20" s="47" t="s">
        <v>1340</v>
      </c>
    </row>
    <row r="21" spans="1:11" ht="222.75">
      <c r="A21" s="18">
        <v>20</v>
      </c>
      <c r="B21" s="18" t="s">
        <v>290</v>
      </c>
      <c r="C21" s="18" t="s">
        <v>18</v>
      </c>
      <c r="D21" s="7" t="s">
        <v>298</v>
      </c>
      <c r="E21" s="7" t="s">
        <v>299</v>
      </c>
      <c r="F21" s="7" t="s">
        <v>300</v>
      </c>
      <c r="G21" s="7" t="s">
        <v>301</v>
      </c>
      <c r="H21" s="7" t="s">
        <v>302</v>
      </c>
      <c r="I21" s="7" t="s">
        <v>303</v>
      </c>
      <c r="J21" s="38" t="s">
        <v>1275</v>
      </c>
      <c r="K21" s="48" t="s">
        <v>1341</v>
      </c>
    </row>
    <row r="22" spans="1:11" ht="236.25">
      <c r="A22" s="18">
        <v>21</v>
      </c>
      <c r="B22" s="18" t="s">
        <v>290</v>
      </c>
      <c r="C22" s="18" t="s">
        <v>19</v>
      </c>
      <c r="D22" s="7" t="s">
        <v>304</v>
      </c>
      <c r="E22" s="7" t="s">
        <v>305</v>
      </c>
      <c r="F22" s="7" t="s">
        <v>1276</v>
      </c>
      <c r="G22" s="7" t="s">
        <v>306</v>
      </c>
      <c r="H22" s="7" t="s">
        <v>307</v>
      </c>
      <c r="I22" s="7" t="s">
        <v>308</v>
      </c>
      <c r="J22" s="38" t="s">
        <v>1277</v>
      </c>
      <c r="K22" s="48" t="s">
        <v>1342</v>
      </c>
    </row>
    <row r="23" spans="1:11" ht="141.75">
      <c r="A23" s="18">
        <v>22</v>
      </c>
      <c r="B23" s="18" t="s">
        <v>290</v>
      </c>
      <c r="C23" s="18" t="s">
        <v>20</v>
      </c>
      <c r="D23" s="7" t="s">
        <v>309</v>
      </c>
      <c r="E23" s="7" t="s">
        <v>310</v>
      </c>
      <c r="F23" s="7" t="s">
        <v>311</v>
      </c>
      <c r="G23" s="7" t="s">
        <v>312</v>
      </c>
      <c r="H23" s="7" t="s">
        <v>313</v>
      </c>
      <c r="I23" s="7" t="s">
        <v>314</v>
      </c>
      <c r="J23" s="38" t="s">
        <v>315</v>
      </c>
      <c r="K23" s="48" t="s">
        <v>1343</v>
      </c>
    </row>
    <row r="24" spans="1:11" ht="294" customHeight="1">
      <c r="A24" s="18">
        <v>23</v>
      </c>
      <c r="B24" s="18" t="s">
        <v>290</v>
      </c>
      <c r="C24" s="18" t="s">
        <v>21</v>
      </c>
      <c r="D24" s="7" t="e" vm="2">
        <v>#VALUE!</v>
      </c>
      <c r="E24" s="7" t="e" vm="3">
        <v>#VALUE!</v>
      </c>
      <c r="F24" s="7" t="e" vm="4">
        <v>#VALUE!</v>
      </c>
      <c r="G24" s="7" t="e" vm="5">
        <v>#VALUE!</v>
      </c>
      <c r="H24" s="7" t="e" vm="6">
        <v>#VALUE!</v>
      </c>
      <c r="I24" s="7" t="e" vm="7">
        <v>#VALUE!</v>
      </c>
      <c r="J24" s="7" t="e" vm="8">
        <v>#VALUE!</v>
      </c>
      <c r="K24" s="7" t="e" vm="2">
        <v>#VALUE!</v>
      </c>
    </row>
    <row r="25" spans="1:11" s="44" customFormat="1" ht="47.25">
      <c r="A25" s="18">
        <v>24</v>
      </c>
      <c r="B25" s="43" t="s">
        <v>290</v>
      </c>
      <c r="C25" s="43" t="s">
        <v>22</v>
      </c>
      <c r="D25" s="38" t="s">
        <v>1230</v>
      </c>
      <c r="E25" s="38" t="s">
        <v>316</v>
      </c>
      <c r="F25" s="38" t="s">
        <v>317</v>
      </c>
      <c r="G25" s="38" t="s">
        <v>1231</v>
      </c>
      <c r="H25" s="38" t="s">
        <v>318</v>
      </c>
      <c r="I25" s="38" t="s">
        <v>1319</v>
      </c>
      <c r="J25" s="38" t="s">
        <v>1232</v>
      </c>
      <c r="K25" s="38" t="s">
        <v>1230</v>
      </c>
    </row>
    <row r="26" spans="1:11">
      <c r="A26" s="18">
        <v>25</v>
      </c>
      <c r="B26" s="18" t="s">
        <v>1194</v>
      </c>
      <c r="C26" s="18" t="s">
        <v>1193</v>
      </c>
      <c r="D26" s="7" t="s">
        <v>319</v>
      </c>
      <c r="E26" s="7" t="s">
        <v>320</v>
      </c>
      <c r="F26" s="7" t="s">
        <v>321</v>
      </c>
      <c r="G26" s="7" t="s">
        <v>322</v>
      </c>
      <c r="H26" s="7" t="s">
        <v>323</v>
      </c>
      <c r="I26" s="7" t="s">
        <v>324</v>
      </c>
      <c r="J26" s="7" t="s">
        <v>325</v>
      </c>
      <c r="K26" s="47" t="s">
        <v>1344</v>
      </c>
    </row>
    <row r="27" spans="1:11" ht="157.5">
      <c r="A27" s="18">
        <v>26</v>
      </c>
      <c r="B27" s="18" t="s">
        <v>1194</v>
      </c>
      <c r="C27" s="18" t="s">
        <v>1195</v>
      </c>
      <c r="D27" s="38" t="s">
        <v>1278</v>
      </c>
      <c r="E27" s="7" t="s">
        <v>326</v>
      </c>
      <c r="F27" s="7" t="s">
        <v>327</v>
      </c>
      <c r="G27" s="7" t="s">
        <v>328</v>
      </c>
      <c r="H27" s="7" t="s">
        <v>329</v>
      </c>
      <c r="I27" s="7" t="s">
        <v>330</v>
      </c>
      <c r="J27" s="7" t="s">
        <v>331</v>
      </c>
      <c r="K27" s="46" t="s">
        <v>1345</v>
      </c>
    </row>
    <row r="28" spans="1:11" ht="189">
      <c r="A28" s="18">
        <v>27</v>
      </c>
      <c r="B28" s="18" t="s">
        <v>1194</v>
      </c>
      <c r="C28" s="18" t="s">
        <v>1196</v>
      </c>
      <c r="D28" s="39" t="s">
        <v>1279</v>
      </c>
      <c r="E28" s="7" t="s">
        <v>332</v>
      </c>
      <c r="F28" s="7" t="s">
        <v>333</v>
      </c>
      <c r="G28" s="33" t="s">
        <v>334</v>
      </c>
      <c r="H28" s="33" t="s">
        <v>335</v>
      </c>
      <c r="I28" s="33" t="s">
        <v>336</v>
      </c>
      <c r="J28" s="33" t="s">
        <v>337</v>
      </c>
      <c r="K28" s="48" t="s">
        <v>1346</v>
      </c>
    </row>
    <row r="29" spans="1:11" ht="204.75">
      <c r="A29" s="18">
        <v>28</v>
      </c>
      <c r="B29" s="18" t="s">
        <v>1194</v>
      </c>
      <c r="C29" s="45" t="s">
        <v>1197</v>
      </c>
      <c r="D29" s="33" t="s">
        <v>338</v>
      </c>
      <c r="E29" s="7" t="s">
        <v>339</v>
      </c>
      <c r="F29" s="7" t="s">
        <v>340</v>
      </c>
      <c r="G29" s="33" t="s">
        <v>341</v>
      </c>
      <c r="H29" s="33" t="s">
        <v>342</v>
      </c>
      <c r="I29" s="33" t="s">
        <v>343</v>
      </c>
      <c r="J29" s="33" t="s">
        <v>344</v>
      </c>
      <c r="K29" s="46" t="s">
        <v>1347</v>
      </c>
    </row>
    <row r="30" spans="1:11" ht="110.25">
      <c r="A30" s="18">
        <v>29</v>
      </c>
      <c r="B30" s="18" t="s">
        <v>1194</v>
      </c>
      <c r="C30" s="45" t="s">
        <v>1198</v>
      </c>
      <c r="D30" s="33" t="s">
        <v>345</v>
      </c>
      <c r="E30" s="7" t="s">
        <v>346</v>
      </c>
      <c r="F30" s="7" t="s">
        <v>347</v>
      </c>
      <c r="G30" s="7" t="s">
        <v>348</v>
      </c>
      <c r="H30" s="7" t="s">
        <v>349</v>
      </c>
      <c r="I30" s="33" t="s">
        <v>350</v>
      </c>
      <c r="J30" s="33" t="s">
        <v>351</v>
      </c>
      <c r="K30" s="48" t="s">
        <v>1348</v>
      </c>
    </row>
    <row r="31" spans="1:11" ht="110.25">
      <c r="A31" s="18">
        <v>30</v>
      </c>
      <c r="B31" s="18" t="s">
        <v>408</v>
      </c>
      <c r="C31" s="18" t="s">
        <v>1182</v>
      </c>
      <c r="D31" s="7" t="s">
        <v>352</v>
      </c>
      <c r="E31" s="7" t="s">
        <v>353</v>
      </c>
      <c r="F31" s="7" t="s">
        <v>354</v>
      </c>
      <c r="G31" s="7" t="s">
        <v>355</v>
      </c>
      <c r="H31" s="7" t="s">
        <v>356</v>
      </c>
      <c r="I31" s="7" t="s">
        <v>357</v>
      </c>
      <c r="J31" s="7" t="s">
        <v>358</v>
      </c>
      <c r="K31" s="48" t="s">
        <v>1349</v>
      </c>
    </row>
    <row r="32" spans="1:11" ht="78.75">
      <c r="A32" s="18">
        <v>31</v>
      </c>
      <c r="B32" s="18" t="s">
        <v>408</v>
      </c>
      <c r="C32" s="18" t="s">
        <v>1183</v>
      </c>
      <c r="D32" s="7" t="s">
        <v>359</v>
      </c>
      <c r="E32" s="19" t="s">
        <v>360</v>
      </c>
      <c r="F32" s="7" t="s">
        <v>361</v>
      </c>
      <c r="G32" s="7" t="s">
        <v>362</v>
      </c>
      <c r="H32" s="7" t="s">
        <v>363</v>
      </c>
      <c r="I32" s="7" t="s">
        <v>364</v>
      </c>
      <c r="J32" s="7" t="s">
        <v>365</v>
      </c>
      <c r="K32" s="48" t="s">
        <v>1350</v>
      </c>
    </row>
    <row r="33" spans="1:11" ht="63">
      <c r="A33" s="18">
        <v>32</v>
      </c>
      <c r="B33" s="18" t="s">
        <v>408</v>
      </c>
      <c r="C33" s="18" t="s">
        <v>1184</v>
      </c>
      <c r="D33" s="7" t="s">
        <v>366</v>
      </c>
      <c r="E33" s="7" t="s">
        <v>367</v>
      </c>
      <c r="F33" s="7" t="s">
        <v>368</v>
      </c>
      <c r="G33" s="7" t="s">
        <v>369</v>
      </c>
      <c r="H33" s="7" t="s">
        <v>370</v>
      </c>
      <c r="I33" s="7" t="s">
        <v>371</v>
      </c>
      <c r="J33" s="7" t="s">
        <v>372</v>
      </c>
      <c r="K33" s="48" t="s">
        <v>1351</v>
      </c>
    </row>
    <row r="34" spans="1:11" ht="63">
      <c r="A34" s="18">
        <v>33</v>
      </c>
      <c r="B34" s="18" t="s">
        <v>408</v>
      </c>
      <c r="C34" s="18" t="s">
        <v>1185</v>
      </c>
      <c r="D34" s="7" t="s">
        <v>373</v>
      </c>
      <c r="E34" s="7" t="s">
        <v>374</v>
      </c>
      <c r="F34" s="7" t="s">
        <v>375</v>
      </c>
      <c r="G34" s="7" t="s">
        <v>376</v>
      </c>
      <c r="H34" s="7" t="s">
        <v>377</v>
      </c>
      <c r="I34" s="7" t="s">
        <v>378</v>
      </c>
      <c r="J34" s="7" t="s">
        <v>379</v>
      </c>
      <c r="K34" s="48" t="s">
        <v>1352</v>
      </c>
    </row>
    <row r="35" spans="1:11">
      <c r="A35" s="18">
        <v>34</v>
      </c>
      <c r="B35" s="18" t="s">
        <v>1159</v>
      </c>
      <c r="C35" s="18" t="s">
        <v>1160</v>
      </c>
      <c r="D35" s="7" t="s">
        <v>1161</v>
      </c>
      <c r="E35" s="7" t="s">
        <v>1163</v>
      </c>
      <c r="F35" s="7" t="s">
        <v>1164</v>
      </c>
      <c r="G35" s="7" t="s">
        <v>1165</v>
      </c>
      <c r="H35" s="7" t="s">
        <v>1166</v>
      </c>
      <c r="I35" s="7" t="s">
        <v>1167</v>
      </c>
      <c r="J35" s="7" t="s">
        <v>1168</v>
      </c>
      <c r="K35" s="46" t="s">
        <v>1353</v>
      </c>
    </row>
    <row r="36" spans="1:11" ht="31.5">
      <c r="A36" s="18">
        <v>35</v>
      </c>
      <c r="B36" s="18" t="s">
        <v>1159</v>
      </c>
      <c r="C36" s="18" t="s">
        <v>1155</v>
      </c>
      <c r="D36" s="7" t="s">
        <v>380</v>
      </c>
      <c r="E36" s="7" t="s">
        <v>381</v>
      </c>
      <c r="F36" s="7" t="s">
        <v>382</v>
      </c>
      <c r="G36" s="7" t="s">
        <v>383</v>
      </c>
      <c r="H36" s="7" t="s">
        <v>384</v>
      </c>
      <c r="I36" s="7" t="s">
        <v>385</v>
      </c>
      <c r="J36" s="7" t="s">
        <v>386</v>
      </c>
      <c r="K36" s="48" t="s">
        <v>1354</v>
      </c>
    </row>
    <row r="37" spans="1:11">
      <c r="A37" s="18">
        <v>36</v>
      </c>
      <c r="B37" s="18" t="s">
        <v>1159</v>
      </c>
      <c r="C37" s="18" t="s">
        <v>1156</v>
      </c>
      <c r="D37" s="7" t="s">
        <v>387</v>
      </c>
      <c r="E37" s="7" t="s">
        <v>388</v>
      </c>
      <c r="F37" s="7" t="s">
        <v>389</v>
      </c>
      <c r="G37" s="7" t="s">
        <v>390</v>
      </c>
      <c r="H37" s="7" t="s">
        <v>391</v>
      </c>
      <c r="I37" s="7" t="s">
        <v>392</v>
      </c>
      <c r="J37" s="7" t="s">
        <v>393</v>
      </c>
      <c r="K37" s="50" t="s">
        <v>1355</v>
      </c>
    </row>
    <row r="38" spans="1:11">
      <c r="A38" s="18">
        <v>37</v>
      </c>
      <c r="B38" s="18" t="s">
        <v>1159</v>
      </c>
      <c r="C38" s="18" t="s">
        <v>1157</v>
      </c>
      <c r="D38" s="7" t="s">
        <v>394</v>
      </c>
      <c r="E38" s="7" t="s">
        <v>395</v>
      </c>
      <c r="F38" s="7" t="s">
        <v>396</v>
      </c>
      <c r="G38" s="7" t="s">
        <v>397</v>
      </c>
      <c r="H38" s="7" t="s">
        <v>398</v>
      </c>
      <c r="I38" s="7" t="s">
        <v>399</v>
      </c>
      <c r="J38" s="7" t="s">
        <v>400</v>
      </c>
      <c r="K38" s="50" t="s">
        <v>1356</v>
      </c>
    </row>
    <row r="39" spans="1:11">
      <c r="A39" s="18">
        <v>38</v>
      </c>
      <c r="B39" s="18" t="s">
        <v>1159</v>
      </c>
      <c r="C39" s="18" t="s">
        <v>1158</v>
      </c>
      <c r="D39" s="7" t="s">
        <v>401</v>
      </c>
      <c r="E39" s="7" t="s">
        <v>402</v>
      </c>
      <c r="F39" s="7" t="s">
        <v>403</v>
      </c>
      <c r="G39" s="7" t="s">
        <v>404</v>
      </c>
      <c r="H39" s="7" t="s">
        <v>405</v>
      </c>
      <c r="I39" s="7" t="s">
        <v>406</v>
      </c>
      <c r="J39" s="7" t="s">
        <v>407</v>
      </c>
      <c r="K39" s="50" t="s">
        <v>1357</v>
      </c>
    </row>
    <row r="40" spans="1:11">
      <c r="A40" s="18">
        <v>39</v>
      </c>
      <c r="B40" s="18" t="s">
        <v>408</v>
      </c>
      <c r="C40" s="18" t="s">
        <v>23</v>
      </c>
      <c r="D40" s="7" t="s">
        <v>409</v>
      </c>
      <c r="E40" s="7" t="s">
        <v>410</v>
      </c>
      <c r="F40" s="7" t="s">
        <v>411</v>
      </c>
      <c r="G40" s="7" t="s">
        <v>412</v>
      </c>
      <c r="H40" s="7" t="s">
        <v>413</v>
      </c>
      <c r="I40" s="7" t="s">
        <v>414</v>
      </c>
      <c r="J40" s="7" t="s">
        <v>415</v>
      </c>
      <c r="K40" s="47" t="s">
        <v>1358</v>
      </c>
    </row>
    <row r="41" spans="1:11" ht="110.25">
      <c r="A41" s="18">
        <v>40</v>
      </c>
      <c r="B41" s="18" t="s">
        <v>408</v>
      </c>
      <c r="C41" s="18" t="s">
        <v>69</v>
      </c>
      <c r="D41" s="7" t="s">
        <v>416</v>
      </c>
      <c r="E41" s="7" t="s">
        <v>417</v>
      </c>
      <c r="F41" s="7" t="s">
        <v>418</v>
      </c>
      <c r="G41" s="7" t="s">
        <v>419</v>
      </c>
      <c r="H41" s="7" t="s">
        <v>420</v>
      </c>
      <c r="I41" s="7" t="s">
        <v>421</v>
      </c>
      <c r="J41" s="7" t="s">
        <v>422</v>
      </c>
      <c r="K41" s="48" t="s">
        <v>1359</v>
      </c>
    </row>
    <row r="42" spans="1:11" ht="63">
      <c r="A42" s="18">
        <v>41</v>
      </c>
      <c r="B42" s="18" t="s">
        <v>408</v>
      </c>
      <c r="C42" s="18" t="s">
        <v>70</v>
      </c>
      <c r="D42" s="7" t="s">
        <v>423</v>
      </c>
      <c r="E42" s="7" t="s">
        <v>424</v>
      </c>
      <c r="F42" s="7" t="s">
        <v>425</v>
      </c>
      <c r="G42" s="7" t="s">
        <v>426</v>
      </c>
      <c r="H42" s="7" t="s">
        <v>427</v>
      </c>
      <c r="I42" s="7" t="s">
        <v>428</v>
      </c>
      <c r="J42" s="38" t="s">
        <v>1280</v>
      </c>
      <c r="K42" s="48" t="s">
        <v>1360</v>
      </c>
    </row>
    <row r="43" spans="1:11" ht="240.75">
      <c r="A43" s="18">
        <v>42</v>
      </c>
      <c r="B43" s="18" t="s">
        <v>408</v>
      </c>
      <c r="C43" s="18" t="s">
        <v>71</v>
      </c>
      <c r="D43" s="7" t="s">
        <v>429</v>
      </c>
      <c r="E43" s="7" t="s">
        <v>430</v>
      </c>
      <c r="F43" s="7" t="s">
        <v>431</v>
      </c>
      <c r="G43" s="7" t="s">
        <v>432</v>
      </c>
      <c r="H43" s="7" t="s">
        <v>433</v>
      </c>
      <c r="I43" s="7" t="s">
        <v>434</v>
      </c>
      <c r="J43" s="7" t="s">
        <v>435</v>
      </c>
      <c r="K43" s="51" t="s">
        <v>1361</v>
      </c>
    </row>
    <row r="44" spans="1:11">
      <c r="A44" s="18">
        <v>43</v>
      </c>
      <c r="B44" s="18" t="s">
        <v>408</v>
      </c>
      <c r="C44" s="18" t="s">
        <v>27</v>
      </c>
      <c r="D44" s="7" t="s">
        <v>436</v>
      </c>
      <c r="E44" s="7" t="s">
        <v>437</v>
      </c>
      <c r="F44" s="7" t="s">
        <v>438</v>
      </c>
      <c r="G44" s="7" t="s">
        <v>439</v>
      </c>
      <c r="H44" s="7" t="s">
        <v>440</v>
      </c>
      <c r="I44" s="7" t="s">
        <v>441</v>
      </c>
      <c r="J44" s="7" t="s">
        <v>442</v>
      </c>
      <c r="K44" s="46" t="s">
        <v>1362</v>
      </c>
    </row>
    <row r="45" spans="1:11" ht="16.5" thickBot="1">
      <c r="A45" s="18">
        <v>44</v>
      </c>
      <c r="B45" s="18" t="s">
        <v>408</v>
      </c>
      <c r="C45" s="18" t="s">
        <v>28</v>
      </c>
      <c r="D45" s="7" t="s">
        <v>1176</v>
      </c>
      <c r="E45" s="7" t="s">
        <v>1177</v>
      </c>
      <c r="F45" s="7" t="s">
        <v>1176</v>
      </c>
      <c r="G45" s="7" t="s">
        <v>1178</v>
      </c>
      <c r="H45" s="7" t="s">
        <v>1181</v>
      </c>
      <c r="I45" s="7" t="s">
        <v>1180</v>
      </c>
      <c r="J45" s="7" t="s">
        <v>1179</v>
      </c>
      <c r="K45" s="46" t="s">
        <v>1363</v>
      </c>
    </row>
    <row r="46" spans="1:11" ht="16.5" thickBot="1">
      <c r="A46" s="18">
        <v>45</v>
      </c>
      <c r="B46" s="18" t="s">
        <v>408</v>
      </c>
      <c r="C46" s="18" t="s">
        <v>30</v>
      </c>
      <c r="D46" s="7" t="s">
        <v>443</v>
      </c>
      <c r="E46" s="7" t="s">
        <v>444</v>
      </c>
      <c r="F46" s="7" t="s">
        <v>445</v>
      </c>
      <c r="G46" s="7" t="s">
        <v>446</v>
      </c>
      <c r="H46" s="7" t="s">
        <v>447</v>
      </c>
      <c r="I46" s="7" t="s">
        <v>448</v>
      </c>
      <c r="J46" s="7" t="s">
        <v>449</v>
      </c>
      <c r="K46" s="52" t="s">
        <v>1364</v>
      </c>
    </row>
    <row r="47" spans="1:11" ht="16.5" thickBot="1">
      <c r="A47" s="18">
        <v>46</v>
      </c>
      <c r="B47" s="18" t="s">
        <v>408</v>
      </c>
      <c r="C47" s="18" t="s">
        <v>32</v>
      </c>
      <c r="D47" s="7" t="s">
        <v>450</v>
      </c>
      <c r="E47" s="7" t="s">
        <v>451</v>
      </c>
      <c r="F47" s="7" t="s">
        <v>452</v>
      </c>
      <c r="G47" s="7" t="s">
        <v>453</v>
      </c>
      <c r="H47" s="7" t="s">
        <v>454</v>
      </c>
      <c r="I47" s="7" t="s">
        <v>455</v>
      </c>
      <c r="J47" s="7" t="s">
        <v>456</v>
      </c>
      <c r="K47" s="53" t="s">
        <v>1365</v>
      </c>
    </row>
    <row r="48" spans="1:11" ht="16.5" thickBot="1">
      <c r="A48" s="18">
        <v>47</v>
      </c>
      <c r="B48" s="18" t="s">
        <v>408</v>
      </c>
      <c r="C48" s="18" t="s">
        <v>34</v>
      </c>
      <c r="D48" s="7" t="s">
        <v>457</v>
      </c>
      <c r="E48" s="7" t="s">
        <v>458</v>
      </c>
      <c r="F48" s="7" t="s">
        <v>459</v>
      </c>
      <c r="G48" s="7" t="s">
        <v>460</v>
      </c>
      <c r="H48" s="7" t="s">
        <v>461</v>
      </c>
      <c r="I48" s="7" t="s">
        <v>462</v>
      </c>
      <c r="J48" s="7" t="s">
        <v>463</v>
      </c>
      <c r="K48" s="53" t="s">
        <v>1366</v>
      </c>
    </row>
    <row r="49" spans="1:11" ht="16.5" thickBot="1">
      <c r="A49" s="18">
        <v>48</v>
      </c>
      <c r="B49" s="18" t="s">
        <v>408</v>
      </c>
      <c r="C49" s="18" t="s">
        <v>36</v>
      </c>
      <c r="D49" s="7" t="s">
        <v>464</v>
      </c>
      <c r="E49" s="7" t="s">
        <v>465</v>
      </c>
      <c r="F49" s="7" t="s">
        <v>466</v>
      </c>
      <c r="G49" s="7" t="s">
        <v>467</v>
      </c>
      <c r="H49" s="7" t="s">
        <v>468</v>
      </c>
      <c r="I49" s="7" t="s">
        <v>469</v>
      </c>
      <c r="J49" s="7" t="s">
        <v>470</v>
      </c>
      <c r="K49" s="53" t="s">
        <v>1367</v>
      </c>
    </row>
    <row r="50" spans="1:11" ht="16.5" thickBot="1">
      <c r="A50" s="18">
        <v>49</v>
      </c>
      <c r="B50" s="18" t="s">
        <v>408</v>
      </c>
      <c r="C50" s="18" t="s">
        <v>38</v>
      </c>
      <c r="D50" s="7" t="s">
        <v>471</v>
      </c>
      <c r="E50" s="7" t="s">
        <v>472</v>
      </c>
      <c r="F50" s="7" t="s">
        <v>473</v>
      </c>
      <c r="G50" s="7" t="s">
        <v>474</v>
      </c>
      <c r="H50" s="7" t="s">
        <v>475</v>
      </c>
      <c r="I50" s="7" t="s">
        <v>476</v>
      </c>
      <c r="J50" s="7" t="s">
        <v>477</v>
      </c>
      <c r="K50" s="53" t="s">
        <v>1368</v>
      </c>
    </row>
    <row r="51" spans="1:11" ht="16.5" thickBot="1">
      <c r="A51" s="18">
        <v>50</v>
      </c>
      <c r="B51" s="18" t="s">
        <v>408</v>
      </c>
      <c r="C51" s="18" t="s">
        <v>40</v>
      </c>
      <c r="D51" s="7" t="s">
        <v>478</v>
      </c>
      <c r="E51" s="7" t="s">
        <v>479</v>
      </c>
      <c r="F51" s="7" t="s">
        <v>480</v>
      </c>
      <c r="G51" s="7" t="s">
        <v>481</v>
      </c>
      <c r="H51" s="7" t="s">
        <v>482</v>
      </c>
      <c r="I51" s="7" t="s">
        <v>483</v>
      </c>
      <c r="J51" s="7" t="s">
        <v>484</v>
      </c>
      <c r="K51" s="53" t="s">
        <v>1369</v>
      </c>
    </row>
    <row r="52" spans="1:11" ht="16.5" thickBot="1">
      <c r="A52" s="18">
        <v>51</v>
      </c>
      <c r="B52" s="18" t="s">
        <v>408</v>
      </c>
      <c r="C52" s="18" t="s">
        <v>42</v>
      </c>
      <c r="D52" s="7" t="s">
        <v>485</v>
      </c>
      <c r="E52" s="7" t="s">
        <v>486</v>
      </c>
      <c r="F52" s="7" t="s">
        <v>487</v>
      </c>
      <c r="G52" s="7" t="s">
        <v>488</v>
      </c>
      <c r="H52" s="7" t="s">
        <v>489</v>
      </c>
      <c r="I52" s="7" t="s">
        <v>490</v>
      </c>
      <c r="J52" s="7" t="s">
        <v>491</v>
      </c>
      <c r="K52" s="53" t="s">
        <v>1370</v>
      </c>
    </row>
    <row r="53" spans="1:11" ht="16.5" thickBot="1">
      <c r="A53" s="18">
        <v>52</v>
      </c>
      <c r="B53" s="18" t="s">
        <v>408</v>
      </c>
      <c r="C53" s="18" t="s">
        <v>44</v>
      </c>
      <c r="D53" s="7" t="s">
        <v>492</v>
      </c>
      <c r="E53" s="7" t="s">
        <v>493</v>
      </c>
      <c r="F53" s="7" t="s">
        <v>494</v>
      </c>
      <c r="G53" s="7" t="s">
        <v>495</v>
      </c>
      <c r="H53" s="7" t="s">
        <v>496</v>
      </c>
      <c r="I53" s="7" t="s">
        <v>497</v>
      </c>
      <c r="J53" s="7" t="s">
        <v>498</v>
      </c>
      <c r="K53" s="53" t="s">
        <v>1371</v>
      </c>
    </row>
    <row r="54" spans="1:11" ht="16.5" thickBot="1">
      <c r="A54" s="18">
        <v>53</v>
      </c>
      <c r="B54" s="18" t="s">
        <v>408</v>
      </c>
      <c r="C54" s="18" t="s">
        <v>46</v>
      </c>
      <c r="D54" s="7" t="s">
        <v>499</v>
      </c>
      <c r="E54" s="7" t="s">
        <v>500</v>
      </c>
      <c r="F54" s="7" t="s">
        <v>501</v>
      </c>
      <c r="G54" s="7" t="s">
        <v>502</v>
      </c>
      <c r="H54" s="7" t="s">
        <v>503</v>
      </c>
      <c r="I54" s="7" t="s">
        <v>504</v>
      </c>
      <c r="J54" s="7" t="s">
        <v>505</v>
      </c>
      <c r="K54" s="53" t="s">
        <v>1372</v>
      </c>
    </row>
    <row r="55" spans="1:11" ht="16.5" thickBot="1">
      <c r="A55" s="18">
        <v>54</v>
      </c>
      <c r="B55" s="18" t="s">
        <v>408</v>
      </c>
      <c r="C55" s="18" t="s">
        <v>48</v>
      </c>
      <c r="D55" s="7" t="s">
        <v>506</v>
      </c>
      <c r="E55" s="7" t="s">
        <v>507</v>
      </c>
      <c r="F55" s="7" t="s">
        <v>508</v>
      </c>
      <c r="G55" s="7" t="s">
        <v>509</v>
      </c>
      <c r="H55" s="7" t="s">
        <v>510</v>
      </c>
      <c r="I55" s="7" t="s">
        <v>511</v>
      </c>
      <c r="J55" s="7" t="s">
        <v>512</v>
      </c>
      <c r="K55" s="53" t="s">
        <v>1373</v>
      </c>
    </row>
    <row r="56" spans="1:11" ht="16.5" thickBot="1">
      <c r="A56" s="18">
        <v>55</v>
      </c>
      <c r="B56" s="18" t="s">
        <v>408</v>
      </c>
      <c r="C56" s="18" t="s">
        <v>50</v>
      </c>
      <c r="D56" s="7" t="s">
        <v>513</v>
      </c>
      <c r="E56" s="7" t="s">
        <v>514</v>
      </c>
      <c r="F56" s="7" t="s">
        <v>515</v>
      </c>
      <c r="G56" s="7" t="s">
        <v>516</v>
      </c>
      <c r="H56" s="7" t="s">
        <v>517</v>
      </c>
      <c r="I56" s="7" t="s">
        <v>518</v>
      </c>
      <c r="J56" s="7" t="s">
        <v>519</v>
      </c>
      <c r="K56" s="53" t="s">
        <v>1374</v>
      </c>
    </row>
    <row r="57" spans="1:11" ht="16.5" thickBot="1">
      <c r="A57" s="18">
        <v>56</v>
      </c>
      <c r="B57" s="18" t="s">
        <v>408</v>
      </c>
      <c r="C57" s="18" t="s">
        <v>52</v>
      </c>
      <c r="D57" s="7" t="s">
        <v>520</v>
      </c>
      <c r="E57" s="7" t="s">
        <v>521</v>
      </c>
      <c r="F57" s="7" t="s">
        <v>522</v>
      </c>
      <c r="G57" s="7" t="s">
        <v>523</v>
      </c>
      <c r="H57" s="7" t="s">
        <v>524</v>
      </c>
      <c r="I57" s="7" t="s">
        <v>525</v>
      </c>
      <c r="J57" s="7" t="s">
        <v>526</v>
      </c>
      <c r="K57" s="53" t="s">
        <v>1375</v>
      </c>
    </row>
    <row r="58" spans="1:11" ht="16.5" thickBot="1">
      <c r="A58" s="18">
        <v>57</v>
      </c>
      <c r="B58" s="18" t="s">
        <v>408</v>
      </c>
      <c r="C58" s="18" t="s">
        <v>54</v>
      </c>
      <c r="D58" s="7" t="s">
        <v>527</v>
      </c>
      <c r="E58" s="7" t="s">
        <v>528</v>
      </c>
      <c r="F58" s="7" t="s">
        <v>529</v>
      </c>
      <c r="G58" s="7" t="s">
        <v>530</v>
      </c>
      <c r="H58" s="7" t="s">
        <v>531</v>
      </c>
      <c r="I58" s="7" t="s">
        <v>532</v>
      </c>
      <c r="J58" s="7" t="s">
        <v>533</v>
      </c>
      <c r="K58" s="53" t="s">
        <v>1376</v>
      </c>
    </row>
    <row r="59" spans="1:11" ht="16.5" thickBot="1">
      <c r="A59" s="18">
        <v>58</v>
      </c>
      <c r="B59" s="18" t="s">
        <v>408</v>
      </c>
      <c r="C59" s="18" t="s">
        <v>56</v>
      </c>
      <c r="D59" s="7" t="s">
        <v>534</v>
      </c>
      <c r="E59" s="7" t="s">
        <v>535</v>
      </c>
      <c r="F59" s="7" t="s">
        <v>536</v>
      </c>
      <c r="G59" s="7" t="s">
        <v>537</v>
      </c>
      <c r="H59" s="7" t="s">
        <v>538</v>
      </c>
      <c r="I59" s="7" t="s">
        <v>539</v>
      </c>
      <c r="J59" s="7" t="s">
        <v>540</v>
      </c>
      <c r="K59" s="53" t="s">
        <v>1377</v>
      </c>
    </row>
    <row r="60" spans="1:11" ht="16.5" thickBot="1">
      <c r="A60" s="18">
        <v>59</v>
      </c>
      <c r="B60" s="18" t="s">
        <v>408</v>
      </c>
      <c r="C60" s="18" t="s">
        <v>58</v>
      </c>
      <c r="D60" s="7" t="s">
        <v>541</v>
      </c>
      <c r="E60" s="7" t="s">
        <v>542</v>
      </c>
      <c r="F60" s="7" t="s">
        <v>543</v>
      </c>
      <c r="G60" s="7" t="s">
        <v>544</v>
      </c>
      <c r="H60" s="7" t="s">
        <v>545</v>
      </c>
      <c r="I60" s="7" t="s">
        <v>546</v>
      </c>
      <c r="J60" s="7" t="s">
        <v>547</v>
      </c>
      <c r="K60" s="53" t="s">
        <v>1378</v>
      </c>
    </row>
    <row r="61" spans="1:11" ht="16.5" thickBot="1">
      <c r="A61" s="18">
        <v>60</v>
      </c>
      <c r="B61" s="18" t="s">
        <v>408</v>
      </c>
      <c r="C61" s="18" t="s">
        <v>60</v>
      </c>
      <c r="D61" s="7" t="s">
        <v>548</v>
      </c>
      <c r="E61" s="7" t="s">
        <v>549</v>
      </c>
      <c r="F61" s="7" t="s">
        <v>550</v>
      </c>
      <c r="G61" s="7" t="s">
        <v>551</v>
      </c>
      <c r="H61" s="7" t="s">
        <v>552</v>
      </c>
      <c r="I61" s="7" t="s">
        <v>553</v>
      </c>
      <c r="J61" s="7" t="s">
        <v>554</v>
      </c>
      <c r="K61" s="53" t="s">
        <v>1379</v>
      </c>
    </row>
    <row r="62" spans="1:11" ht="16.5" thickBot="1">
      <c r="A62" s="18">
        <v>61</v>
      </c>
      <c r="B62" s="18" t="s">
        <v>408</v>
      </c>
      <c r="C62" s="18" t="s">
        <v>62</v>
      </c>
      <c r="D62" s="7" t="s">
        <v>555</v>
      </c>
      <c r="E62" s="7" t="s">
        <v>556</v>
      </c>
      <c r="F62" s="7" t="s">
        <v>557</v>
      </c>
      <c r="G62" s="7" t="s">
        <v>558</v>
      </c>
      <c r="H62" s="7" t="s">
        <v>559</v>
      </c>
      <c r="I62" s="7" t="s">
        <v>560</v>
      </c>
      <c r="J62" s="7" t="s">
        <v>561</v>
      </c>
      <c r="K62" s="53" t="s">
        <v>1380</v>
      </c>
    </row>
    <row r="63" spans="1:11" ht="16.5" thickBot="1">
      <c r="A63" s="18">
        <v>62</v>
      </c>
      <c r="B63" s="18" t="s">
        <v>408</v>
      </c>
      <c r="C63" s="18" t="s">
        <v>64</v>
      </c>
      <c r="D63" s="7" t="s">
        <v>562</v>
      </c>
      <c r="E63" s="7" t="s">
        <v>563</v>
      </c>
      <c r="F63" s="7" t="s">
        <v>564</v>
      </c>
      <c r="G63" s="7" t="s">
        <v>565</v>
      </c>
      <c r="H63" s="7" t="s">
        <v>566</v>
      </c>
      <c r="I63" s="7" t="s">
        <v>567</v>
      </c>
      <c r="J63" s="7" t="s">
        <v>568</v>
      </c>
      <c r="K63" s="53" t="s">
        <v>1381</v>
      </c>
    </row>
    <row r="64" spans="1:11" ht="16.5" thickBot="1">
      <c r="A64" s="18">
        <v>63</v>
      </c>
      <c r="B64" s="18" t="s">
        <v>408</v>
      </c>
      <c r="C64" s="18" t="s">
        <v>66</v>
      </c>
      <c r="D64" s="7" t="s">
        <v>569</v>
      </c>
      <c r="E64" s="7" t="s">
        <v>570</v>
      </c>
      <c r="F64" s="7" t="s">
        <v>571</v>
      </c>
      <c r="G64" s="7" t="s">
        <v>572</v>
      </c>
      <c r="H64" s="7" t="s">
        <v>573</v>
      </c>
      <c r="I64" s="7" t="s">
        <v>574</v>
      </c>
      <c r="J64" s="7" t="s">
        <v>575</v>
      </c>
      <c r="K64" s="53" t="s">
        <v>1382</v>
      </c>
    </row>
    <row r="65" spans="1:11" ht="16.5" thickBot="1">
      <c r="A65" s="18">
        <v>64</v>
      </c>
      <c r="B65" s="18" t="s">
        <v>408</v>
      </c>
      <c r="C65" s="18" t="s">
        <v>68</v>
      </c>
      <c r="D65" s="7" t="s">
        <v>576</v>
      </c>
      <c r="E65" s="7" t="s">
        <v>577</v>
      </c>
      <c r="F65" s="7" t="s">
        <v>578</v>
      </c>
      <c r="G65" s="7" t="s">
        <v>579</v>
      </c>
      <c r="H65" s="7" t="s">
        <v>580</v>
      </c>
      <c r="I65" s="7" t="s">
        <v>581</v>
      </c>
      <c r="J65" s="7" t="s">
        <v>582</v>
      </c>
      <c r="K65" s="53" t="s">
        <v>1383</v>
      </c>
    </row>
    <row r="66" spans="1:11" ht="47.25">
      <c r="A66" s="18">
        <v>65</v>
      </c>
      <c r="B66" s="18" t="s">
        <v>408</v>
      </c>
      <c r="C66" s="18" t="s">
        <v>1169</v>
      </c>
      <c r="D66" s="7" t="s">
        <v>1229</v>
      </c>
      <c r="E66" s="7" t="s">
        <v>1170</v>
      </c>
      <c r="F66" s="7" t="s">
        <v>1171</v>
      </c>
      <c r="G66" s="7" t="s">
        <v>1172</v>
      </c>
      <c r="H66" s="7" t="s">
        <v>1173</v>
      </c>
      <c r="I66" s="7" t="s">
        <v>1175</v>
      </c>
      <c r="J66" s="7" t="s">
        <v>1174</v>
      </c>
      <c r="K66" s="51" t="s">
        <v>1384</v>
      </c>
    </row>
    <row r="67" spans="1:11" ht="78.75">
      <c r="A67" s="18">
        <v>66</v>
      </c>
      <c r="B67" s="18" t="s">
        <v>408</v>
      </c>
      <c r="C67" s="18" t="s">
        <v>24</v>
      </c>
      <c r="D67" s="7" t="s">
        <v>583</v>
      </c>
      <c r="E67" s="7" t="s">
        <v>584</v>
      </c>
      <c r="F67" s="7" t="s">
        <v>585</v>
      </c>
      <c r="G67" s="7" t="s">
        <v>586</v>
      </c>
      <c r="H67" s="7" t="s">
        <v>587</v>
      </c>
      <c r="I67" s="7" t="s">
        <v>588</v>
      </c>
      <c r="J67" s="38" t="s">
        <v>1281</v>
      </c>
      <c r="K67" s="48" t="s">
        <v>1385</v>
      </c>
    </row>
    <row r="68" spans="1:11" ht="47.25">
      <c r="A68" s="18">
        <v>67</v>
      </c>
      <c r="B68" s="18" t="s">
        <v>408</v>
      </c>
      <c r="C68" s="18" t="s">
        <v>25</v>
      </c>
      <c r="D68" s="7" t="s">
        <v>589</v>
      </c>
      <c r="E68" s="7" t="s">
        <v>590</v>
      </c>
      <c r="F68" s="7" t="s">
        <v>591</v>
      </c>
      <c r="G68" s="7" t="s">
        <v>592</v>
      </c>
      <c r="H68" s="7" t="s">
        <v>593</v>
      </c>
      <c r="I68" s="7" t="s">
        <v>594</v>
      </c>
      <c r="J68" s="38" t="s">
        <v>595</v>
      </c>
      <c r="K68" s="48" t="s">
        <v>1386</v>
      </c>
    </row>
    <row r="69" spans="1:11" ht="63">
      <c r="A69" s="18">
        <v>68</v>
      </c>
      <c r="B69" s="18" t="s">
        <v>408</v>
      </c>
      <c r="C69" s="18" t="s">
        <v>26</v>
      </c>
      <c r="D69" s="7" t="s">
        <v>596</v>
      </c>
      <c r="E69" s="7" t="s">
        <v>597</v>
      </c>
      <c r="F69" s="7" t="s">
        <v>598</v>
      </c>
      <c r="G69" s="7" t="s">
        <v>599</v>
      </c>
      <c r="H69" s="7" t="s">
        <v>600</v>
      </c>
      <c r="I69" s="7" t="s">
        <v>601</v>
      </c>
      <c r="J69" s="38" t="s">
        <v>602</v>
      </c>
      <c r="K69" s="48" t="s">
        <v>1387</v>
      </c>
    </row>
    <row r="70" spans="1:11">
      <c r="A70" s="18">
        <v>69</v>
      </c>
      <c r="B70" s="18" t="s">
        <v>408</v>
      </c>
      <c r="C70" s="18" t="s">
        <v>72</v>
      </c>
      <c r="D70" s="7" t="s">
        <v>603</v>
      </c>
      <c r="E70" s="7" t="s">
        <v>604</v>
      </c>
      <c r="F70" s="7" t="s">
        <v>605</v>
      </c>
      <c r="G70" s="7" t="s">
        <v>606</v>
      </c>
      <c r="H70" s="7" t="s">
        <v>607</v>
      </c>
      <c r="I70" s="7" t="s">
        <v>608</v>
      </c>
      <c r="J70" s="7" t="s">
        <v>609</v>
      </c>
      <c r="K70" s="47" t="s">
        <v>1388</v>
      </c>
    </row>
    <row r="71" spans="1:11" ht="78.75">
      <c r="A71" s="18">
        <v>70</v>
      </c>
      <c r="B71" s="18" t="s">
        <v>408</v>
      </c>
      <c r="C71" s="18" t="s">
        <v>73</v>
      </c>
      <c r="D71" s="7" t="s">
        <v>610</v>
      </c>
      <c r="E71" s="7" t="s">
        <v>611</v>
      </c>
      <c r="F71" s="7" t="s">
        <v>612</v>
      </c>
      <c r="G71" s="7" t="s">
        <v>613</v>
      </c>
      <c r="H71" s="7" t="s">
        <v>614</v>
      </c>
      <c r="I71" s="7" t="s">
        <v>615</v>
      </c>
      <c r="J71" s="7" t="s">
        <v>616</v>
      </c>
      <c r="K71" s="46" t="s">
        <v>1389</v>
      </c>
    </row>
    <row r="72" spans="1:11">
      <c r="A72" s="18">
        <v>71</v>
      </c>
      <c r="B72" s="18" t="s">
        <v>617</v>
      </c>
      <c r="C72" s="18" t="s">
        <v>74</v>
      </c>
      <c r="D72" s="7" t="s">
        <v>618</v>
      </c>
      <c r="E72" s="7" t="s">
        <v>619</v>
      </c>
      <c r="F72" s="7" t="s">
        <v>620</v>
      </c>
      <c r="G72" s="7" t="s">
        <v>621</v>
      </c>
      <c r="H72" s="7" t="s">
        <v>622</v>
      </c>
      <c r="I72" s="7" t="s">
        <v>623</v>
      </c>
      <c r="J72" s="7" t="s">
        <v>624</v>
      </c>
      <c r="K72" s="47" t="s">
        <v>1390</v>
      </c>
    </row>
    <row r="73" spans="1:11">
      <c r="A73" s="18">
        <v>72</v>
      </c>
      <c r="B73" s="18" t="s">
        <v>617</v>
      </c>
      <c r="C73" s="18" t="s">
        <v>75</v>
      </c>
      <c r="D73" s="7" t="s">
        <v>625</v>
      </c>
      <c r="E73" s="7" t="s">
        <v>626</v>
      </c>
      <c r="F73" s="7" t="s">
        <v>627</v>
      </c>
      <c r="G73" s="7" t="s">
        <v>628</v>
      </c>
      <c r="H73" s="7" t="s">
        <v>629</v>
      </c>
      <c r="I73" s="7" t="s">
        <v>630</v>
      </c>
      <c r="J73" s="7" t="s">
        <v>631</v>
      </c>
      <c r="K73" s="47" t="s">
        <v>1391</v>
      </c>
    </row>
    <row r="74" spans="1:11" ht="126">
      <c r="A74" s="18">
        <v>73</v>
      </c>
      <c r="B74" s="18" t="s">
        <v>617</v>
      </c>
      <c r="C74" s="18" t="s">
        <v>76</v>
      </c>
      <c r="D74" s="7" t="s">
        <v>632</v>
      </c>
      <c r="E74" s="7" t="s">
        <v>633</v>
      </c>
      <c r="F74" s="7" t="s">
        <v>634</v>
      </c>
      <c r="G74" s="7" t="s">
        <v>635</v>
      </c>
      <c r="H74" s="7" t="s">
        <v>636</v>
      </c>
      <c r="I74" s="7" t="s">
        <v>637</v>
      </c>
      <c r="J74" s="38" t="s">
        <v>638</v>
      </c>
      <c r="K74" s="48" t="s">
        <v>1392</v>
      </c>
    </row>
    <row r="75" spans="1:11">
      <c r="A75" s="18">
        <v>74</v>
      </c>
      <c r="B75" s="18" t="s">
        <v>617</v>
      </c>
      <c r="C75" s="18" t="s">
        <v>77</v>
      </c>
      <c r="D75" s="7" t="s">
        <v>639</v>
      </c>
      <c r="E75" s="7" t="s">
        <v>640</v>
      </c>
      <c r="F75" s="7" t="s">
        <v>641</v>
      </c>
      <c r="G75" s="7" t="s">
        <v>642</v>
      </c>
      <c r="H75" s="7" t="s">
        <v>643</v>
      </c>
      <c r="I75" s="7" t="s">
        <v>644</v>
      </c>
      <c r="J75" s="7" t="s">
        <v>645</v>
      </c>
      <c r="K75" s="47" t="s">
        <v>1393</v>
      </c>
    </row>
    <row r="76" spans="1:11">
      <c r="A76" s="18">
        <v>75</v>
      </c>
      <c r="B76" s="18" t="s">
        <v>617</v>
      </c>
      <c r="C76" s="18" t="s">
        <v>78</v>
      </c>
      <c r="D76" s="7" t="s">
        <v>646</v>
      </c>
      <c r="E76" s="7" t="s">
        <v>647</v>
      </c>
      <c r="F76" s="7" t="s">
        <v>648</v>
      </c>
      <c r="G76" s="7" t="s">
        <v>649</v>
      </c>
      <c r="H76" s="7" t="s">
        <v>650</v>
      </c>
      <c r="I76" s="7" t="s">
        <v>651</v>
      </c>
      <c r="J76" s="7" t="s">
        <v>652</v>
      </c>
      <c r="K76" s="47" t="s">
        <v>1394</v>
      </c>
    </row>
    <row r="77" spans="1:11" ht="126">
      <c r="A77" s="18">
        <v>76</v>
      </c>
      <c r="B77" s="18" t="s">
        <v>617</v>
      </c>
      <c r="C77" s="18" t="s">
        <v>79</v>
      </c>
      <c r="D77" s="7" t="s">
        <v>653</v>
      </c>
      <c r="E77" s="7" t="s">
        <v>654</v>
      </c>
      <c r="F77" s="7" t="s">
        <v>655</v>
      </c>
      <c r="G77" s="7" t="s">
        <v>656</v>
      </c>
      <c r="H77" s="7" t="s">
        <v>657</v>
      </c>
      <c r="I77" s="7" t="s">
        <v>658</v>
      </c>
      <c r="J77" s="38" t="s">
        <v>659</v>
      </c>
      <c r="K77" s="48" t="s">
        <v>1395</v>
      </c>
    </row>
    <row r="78" spans="1:11">
      <c r="A78" s="18">
        <v>77</v>
      </c>
      <c r="B78" s="18" t="s">
        <v>617</v>
      </c>
      <c r="C78" s="18" t="s">
        <v>80</v>
      </c>
      <c r="D78" s="7" t="s">
        <v>660</v>
      </c>
      <c r="E78" s="7" t="s">
        <v>661</v>
      </c>
      <c r="F78" s="7" t="s">
        <v>662</v>
      </c>
      <c r="G78" s="38" t="s">
        <v>1282</v>
      </c>
      <c r="H78" s="7" t="s">
        <v>663</v>
      </c>
      <c r="I78" s="7" t="s">
        <v>664</v>
      </c>
      <c r="J78" s="7" t="s">
        <v>665</v>
      </c>
      <c r="K78" s="50" t="s">
        <v>1396</v>
      </c>
    </row>
    <row r="79" spans="1:11">
      <c r="A79" s="18">
        <v>78</v>
      </c>
      <c r="B79" s="18" t="s">
        <v>617</v>
      </c>
      <c r="C79" s="18" t="s">
        <v>81</v>
      </c>
      <c r="D79" s="7" t="s">
        <v>666</v>
      </c>
      <c r="E79" s="7" t="s">
        <v>667</v>
      </c>
      <c r="F79" s="7" t="s">
        <v>668</v>
      </c>
      <c r="G79" s="7" t="s">
        <v>669</v>
      </c>
      <c r="H79" s="7" t="s">
        <v>670</v>
      </c>
      <c r="I79" s="7" t="s">
        <v>671</v>
      </c>
      <c r="J79" s="38" t="s">
        <v>672</v>
      </c>
      <c r="K79" s="50" t="s">
        <v>1397</v>
      </c>
    </row>
    <row r="80" spans="1:11">
      <c r="A80" s="18">
        <v>79</v>
      </c>
      <c r="B80" s="18" t="s">
        <v>617</v>
      </c>
      <c r="C80" s="18" t="s">
        <v>82</v>
      </c>
      <c r="D80" s="7" t="s">
        <v>673</v>
      </c>
      <c r="E80" s="7" t="s">
        <v>674</v>
      </c>
      <c r="F80" s="7" t="s">
        <v>675</v>
      </c>
      <c r="G80" s="7" t="s">
        <v>676</v>
      </c>
      <c r="H80" s="7" t="s">
        <v>677</v>
      </c>
      <c r="I80" s="7" t="s">
        <v>674</v>
      </c>
      <c r="J80" s="7" t="s">
        <v>678</v>
      </c>
      <c r="K80" s="50" t="s">
        <v>1398</v>
      </c>
    </row>
    <row r="81" spans="1:11">
      <c r="A81" s="18">
        <v>80</v>
      </c>
      <c r="B81" s="18" t="s">
        <v>617</v>
      </c>
      <c r="C81" s="18" t="s">
        <v>83</v>
      </c>
      <c r="D81" s="7" t="s">
        <v>679</v>
      </c>
      <c r="E81" s="7" t="s">
        <v>680</v>
      </c>
      <c r="F81" s="7" t="s">
        <v>681</v>
      </c>
      <c r="G81" s="7" t="s">
        <v>682</v>
      </c>
      <c r="H81" s="7" t="s">
        <v>683</v>
      </c>
      <c r="I81" s="7" t="s">
        <v>684</v>
      </c>
      <c r="J81" s="7" t="s">
        <v>685</v>
      </c>
      <c r="K81" s="46" t="s">
        <v>1399</v>
      </c>
    </row>
    <row r="82" spans="1:11">
      <c r="A82" s="18">
        <v>81</v>
      </c>
      <c r="B82" s="18" t="s">
        <v>617</v>
      </c>
      <c r="C82" s="18" t="s">
        <v>84</v>
      </c>
      <c r="D82" s="7" t="s">
        <v>686</v>
      </c>
      <c r="E82" s="7" t="s">
        <v>687</v>
      </c>
      <c r="F82" s="7" t="s">
        <v>688</v>
      </c>
      <c r="G82" s="7" t="s">
        <v>689</v>
      </c>
      <c r="H82" s="7" t="s">
        <v>690</v>
      </c>
      <c r="I82" s="7" t="s">
        <v>691</v>
      </c>
      <c r="J82" s="7" t="s">
        <v>692</v>
      </c>
      <c r="K82" s="50" t="s">
        <v>1400</v>
      </c>
    </row>
    <row r="83" spans="1:11">
      <c r="A83" s="18">
        <v>82</v>
      </c>
      <c r="B83" s="18" t="s">
        <v>617</v>
      </c>
      <c r="C83" s="18" t="s">
        <v>85</v>
      </c>
      <c r="D83" s="7" t="s">
        <v>693</v>
      </c>
      <c r="E83" s="7" t="s">
        <v>694</v>
      </c>
      <c r="F83" s="7" t="s">
        <v>695</v>
      </c>
      <c r="G83" s="7" t="s">
        <v>696</v>
      </c>
      <c r="H83" s="7" t="s">
        <v>697</v>
      </c>
      <c r="I83" s="7" t="s">
        <v>698</v>
      </c>
      <c r="J83" s="7" t="s">
        <v>699</v>
      </c>
      <c r="K83" s="50" t="s">
        <v>1401</v>
      </c>
    </row>
    <row r="84" spans="1:11" ht="16.5" thickBot="1">
      <c r="A84" s="18">
        <v>83</v>
      </c>
      <c r="B84" s="18" t="s">
        <v>617</v>
      </c>
      <c r="C84" s="18" t="s">
        <v>86</v>
      </c>
      <c r="D84" s="7" t="s">
        <v>700</v>
      </c>
      <c r="E84" s="7" t="s">
        <v>701</v>
      </c>
      <c r="F84" s="7" t="s">
        <v>702</v>
      </c>
      <c r="G84" s="38" t="s">
        <v>703</v>
      </c>
      <c r="H84" s="7" t="s">
        <v>704</v>
      </c>
      <c r="I84" s="7" t="s">
        <v>705</v>
      </c>
      <c r="J84" s="7" t="s">
        <v>706</v>
      </c>
      <c r="K84" s="50" t="s">
        <v>1402</v>
      </c>
    </row>
    <row r="85" spans="1:11" ht="16.5" thickBot="1">
      <c r="A85" s="18">
        <v>84</v>
      </c>
      <c r="B85" s="18" t="s">
        <v>617</v>
      </c>
      <c r="C85" s="18" t="s">
        <v>87</v>
      </c>
      <c r="D85" s="7" t="s">
        <v>707</v>
      </c>
      <c r="E85" s="7" t="s">
        <v>708</v>
      </c>
      <c r="F85" s="7" t="s">
        <v>709</v>
      </c>
      <c r="G85" s="38" t="s">
        <v>710</v>
      </c>
      <c r="H85" s="7" t="s">
        <v>711</v>
      </c>
      <c r="I85" s="7" t="s">
        <v>712</v>
      </c>
      <c r="J85" s="7" t="s">
        <v>713</v>
      </c>
      <c r="K85" s="54" t="s">
        <v>1403</v>
      </c>
    </row>
    <row r="86" spans="1:11">
      <c r="A86" s="18">
        <v>85</v>
      </c>
      <c r="B86" s="18" t="s">
        <v>617</v>
      </c>
      <c r="C86" s="18" t="s">
        <v>88</v>
      </c>
      <c r="D86" s="7" t="s">
        <v>714</v>
      </c>
      <c r="E86" s="7" t="s">
        <v>715</v>
      </c>
      <c r="F86" s="7" t="s">
        <v>716</v>
      </c>
      <c r="G86" s="7" t="s">
        <v>717</v>
      </c>
      <c r="H86" s="7" t="s">
        <v>718</v>
      </c>
      <c r="I86" s="7" t="s">
        <v>719</v>
      </c>
      <c r="J86" s="7" t="s">
        <v>720</v>
      </c>
      <c r="K86" s="50" t="s">
        <v>1404</v>
      </c>
    </row>
    <row r="87" spans="1:11">
      <c r="A87" s="18">
        <v>86</v>
      </c>
      <c r="B87" s="18" t="s">
        <v>617</v>
      </c>
      <c r="C87" s="18" t="s">
        <v>89</v>
      </c>
      <c r="D87" s="7" t="s">
        <v>721</v>
      </c>
      <c r="E87" s="7" t="s">
        <v>722</v>
      </c>
      <c r="F87" s="7" t="s">
        <v>723</v>
      </c>
      <c r="G87" s="7" t="s">
        <v>724</v>
      </c>
      <c r="H87" s="7" t="s">
        <v>725</v>
      </c>
      <c r="I87" s="7" t="s">
        <v>726</v>
      </c>
      <c r="J87" s="7" t="s">
        <v>727</v>
      </c>
      <c r="K87" s="47" t="s">
        <v>1405</v>
      </c>
    </row>
    <row r="88" spans="1:11">
      <c r="A88" s="18">
        <v>87</v>
      </c>
      <c r="B88" s="18" t="s">
        <v>617</v>
      </c>
      <c r="C88" s="18" t="s">
        <v>90</v>
      </c>
      <c r="D88" s="7" t="s">
        <v>728</v>
      </c>
      <c r="E88" s="7" t="s">
        <v>729</v>
      </c>
      <c r="F88" s="7" t="s">
        <v>730</v>
      </c>
      <c r="G88" s="7" t="s">
        <v>731</v>
      </c>
      <c r="H88" s="7" t="s">
        <v>732</v>
      </c>
      <c r="I88" s="7" t="s">
        <v>733</v>
      </c>
      <c r="J88" s="7" t="s">
        <v>734</v>
      </c>
      <c r="K88" s="50" t="s">
        <v>1401</v>
      </c>
    </row>
    <row r="89" spans="1:11">
      <c r="A89" s="18">
        <v>88</v>
      </c>
      <c r="B89" s="18" t="s">
        <v>617</v>
      </c>
      <c r="C89" s="18" t="s">
        <v>91</v>
      </c>
      <c r="D89" s="7" t="s">
        <v>735</v>
      </c>
      <c r="E89" s="7" t="s">
        <v>701</v>
      </c>
      <c r="F89" s="7" t="s">
        <v>736</v>
      </c>
      <c r="G89" s="7" t="s">
        <v>737</v>
      </c>
      <c r="H89" s="7" t="s">
        <v>738</v>
      </c>
      <c r="I89" s="7" t="s">
        <v>705</v>
      </c>
      <c r="J89" s="7" t="s">
        <v>739</v>
      </c>
      <c r="K89" s="50" t="s">
        <v>1402</v>
      </c>
    </row>
    <row r="90" spans="1:11">
      <c r="A90" s="18">
        <v>89</v>
      </c>
      <c r="B90" s="18" t="s">
        <v>617</v>
      </c>
      <c r="C90" s="18" t="s">
        <v>92</v>
      </c>
      <c r="D90" s="7" t="s">
        <v>740</v>
      </c>
      <c r="E90" s="7" t="s">
        <v>708</v>
      </c>
      <c r="F90" s="7" t="s">
        <v>741</v>
      </c>
      <c r="G90" s="7" t="s">
        <v>742</v>
      </c>
      <c r="H90" s="7" t="s">
        <v>711</v>
      </c>
      <c r="I90" s="7" t="s">
        <v>712</v>
      </c>
      <c r="J90" s="7" t="s">
        <v>743</v>
      </c>
      <c r="K90" s="50" t="s">
        <v>1403</v>
      </c>
    </row>
    <row r="91" spans="1:11">
      <c r="A91" s="18">
        <v>90</v>
      </c>
      <c r="B91" s="18" t="s">
        <v>617</v>
      </c>
      <c r="C91" s="18" t="s">
        <v>95</v>
      </c>
      <c r="D91" s="7" t="s">
        <v>744</v>
      </c>
      <c r="E91" s="7" t="s">
        <v>745</v>
      </c>
      <c r="F91" s="7" t="s">
        <v>746</v>
      </c>
      <c r="G91" s="7" t="s">
        <v>747</v>
      </c>
      <c r="H91" s="7" t="s">
        <v>748</v>
      </c>
      <c r="I91" s="7" t="s">
        <v>749</v>
      </c>
      <c r="J91" s="38" t="s">
        <v>750</v>
      </c>
      <c r="K91" s="47" t="s">
        <v>1406</v>
      </c>
    </row>
    <row r="92" spans="1:11">
      <c r="A92" s="18">
        <v>91</v>
      </c>
      <c r="B92" s="18" t="s">
        <v>751</v>
      </c>
      <c r="C92" s="18" t="s">
        <v>96</v>
      </c>
      <c r="D92" s="7" t="s">
        <v>752</v>
      </c>
      <c r="E92" s="7" t="s">
        <v>753</v>
      </c>
      <c r="F92" s="7" t="s">
        <v>754</v>
      </c>
      <c r="G92" s="7" t="s">
        <v>755</v>
      </c>
      <c r="H92" s="7" t="s">
        <v>756</v>
      </c>
      <c r="I92" s="7" t="s">
        <v>757</v>
      </c>
      <c r="J92" s="7" t="s">
        <v>758</v>
      </c>
      <c r="K92" s="47" t="s">
        <v>1407</v>
      </c>
    </row>
    <row r="93" spans="1:11">
      <c r="A93" s="18">
        <v>92</v>
      </c>
      <c r="B93" s="18" t="s">
        <v>751</v>
      </c>
      <c r="C93" s="18" t="s">
        <v>97</v>
      </c>
      <c r="D93" s="7" t="s">
        <v>759</v>
      </c>
      <c r="E93" s="7" t="s">
        <v>760</v>
      </c>
      <c r="F93" s="19" t="s">
        <v>761</v>
      </c>
      <c r="G93" s="7" t="s">
        <v>762</v>
      </c>
      <c r="H93" s="7" t="s">
        <v>763</v>
      </c>
      <c r="I93" s="7" t="s">
        <v>764</v>
      </c>
      <c r="J93" s="38" t="s">
        <v>765</v>
      </c>
      <c r="K93" s="47" t="s">
        <v>1408</v>
      </c>
    </row>
    <row r="94" spans="1:11" s="7" customFormat="1" ht="173.25">
      <c r="A94" s="18">
        <v>93</v>
      </c>
      <c r="B94" s="7" t="s">
        <v>751</v>
      </c>
      <c r="C94" s="7" t="s">
        <v>98</v>
      </c>
      <c r="D94" s="7" t="s">
        <v>1283</v>
      </c>
      <c r="E94" s="7" t="s">
        <v>766</v>
      </c>
      <c r="F94" s="7" t="s">
        <v>767</v>
      </c>
      <c r="G94" s="7" t="s">
        <v>768</v>
      </c>
      <c r="H94" s="7" t="s">
        <v>769</v>
      </c>
      <c r="I94" s="7" t="s">
        <v>770</v>
      </c>
      <c r="J94" s="38" t="s">
        <v>771</v>
      </c>
      <c r="K94" s="48" t="s">
        <v>1409</v>
      </c>
    </row>
    <row r="95" spans="1:11" ht="47.25">
      <c r="A95" s="18">
        <v>94</v>
      </c>
      <c r="B95" s="18" t="s">
        <v>751</v>
      </c>
      <c r="C95" s="18" t="s">
        <v>103</v>
      </c>
      <c r="D95" s="19" t="s">
        <v>1224</v>
      </c>
      <c r="E95" s="7" t="s">
        <v>1233</v>
      </c>
      <c r="F95" s="7" t="s">
        <v>1234</v>
      </c>
      <c r="G95" s="7" t="s">
        <v>1235</v>
      </c>
      <c r="H95" s="7" t="s">
        <v>772</v>
      </c>
      <c r="I95" s="19" t="s">
        <v>773</v>
      </c>
      <c r="J95" s="19" t="s">
        <v>1236</v>
      </c>
      <c r="K95" s="47" t="s">
        <v>1410</v>
      </c>
    </row>
    <row r="96" spans="1:11">
      <c r="A96" s="18">
        <v>95</v>
      </c>
      <c r="B96" s="18" t="s">
        <v>751</v>
      </c>
      <c r="C96" s="18" t="s">
        <v>99</v>
      </c>
      <c r="D96" s="7" t="s">
        <v>774</v>
      </c>
      <c r="E96" s="7" t="s">
        <v>775</v>
      </c>
      <c r="F96" s="7" t="s">
        <v>776</v>
      </c>
      <c r="G96" s="7" t="s">
        <v>777</v>
      </c>
      <c r="H96" s="7" t="s">
        <v>778</v>
      </c>
      <c r="I96" s="7" t="s">
        <v>779</v>
      </c>
      <c r="J96" s="38" t="s">
        <v>780</v>
      </c>
      <c r="K96" s="47" t="s">
        <v>1411</v>
      </c>
    </row>
    <row r="97" spans="1:11" s="44" customFormat="1" ht="31.5">
      <c r="A97" s="18">
        <v>96</v>
      </c>
      <c r="B97" s="43" t="s">
        <v>751</v>
      </c>
      <c r="C97" s="43" t="s">
        <v>100</v>
      </c>
      <c r="D97" s="38" t="s">
        <v>1223</v>
      </c>
      <c r="E97" s="38" t="s">
        <v>1237</v>
      </c>
      <c r="F97" s="38" t="s">
        <v>1238</v>
      </c>
      <c r="G97" s="38" t="s">
        <v>1239</v>
      </c>
      <c r="H97" s="38" t="s">
        <v>1240</v>
      </c>
      <c r="I97" s="38" t="s">
        <v>1241</v>
      </c>
      <c r="J97" s="38" t="s">
        <v>1242</v>
      </c>
      <c r="K97" s="50" t="s">
        <v>1412</v>
      </c>
    </row>
    <row r="98" spans="1:11">
      <c r="A98" s="18">
        <v>97</v>
      </c>
      <c r="B98" s="18" t="s">
        <v>751</v>
      </c>
      <c r="C98" s="18" t="s">
        <v>101</v>
      </c>
      <c r="D98" s="7" t="s">
        <v>781</v>
      </c>
      <c r="E98" s="7" t="s">
        <v>782</v>
      </c>
      <c r="F98" s="7" t="s">
        <v>783</v>
      </c>
      <c r="G98" s="38" t="s">
        <v>1284</v>
      </c>
      <c r="H98" s="7" t="s">
        <v>784</v>
      </c>
      <c r="I98" s="7" t="s">
        <v>785</v>
      </c>
      <c r="J98" s="7" t="s">
        <v>786</v>
      </c>
      <c r="K98" s="50" t="s">
        <v>1413</v>
      </c>
    </row>
    <row r="99" spans="1:11">
      <c r="A99" s="18">
        <v>98</v>
      </c>
      <c r="B99" s="18" t="s">
        <v>787</v>
      </c>
      <c r="C99" s="18" t="s">
        <v>104</v>
      </c>
      <c r="D99" s="7" t="s">
        <v>788</v>
      </c>
      <c r="E99" s="7" t="s">
        <v>789</v>
      </c>
      <c r="F99" s="7" t="s">
        <v>790</v>
      </c>
      <c r="G99" s="7" t="s">
        <v>791</v>
      </c>
      <c r="H99" s="7" t="s">
        <v>792</v>
      </c>
      <c r="I99" s="7" t="s">
        <v>793</v>
      </c>
      <c r="J99" s="7" t="s">
        <v>794</v>
      </c>
      <c r="K99" s="47" t="s">
        <v>1414</v>
      </c>
    </row>
    <row r="100" spans="1:11">
      <c r="A100" s="18">
        <v>99</v>
      </c>
      <c r="B100" s="18" t="s">
        <v>787</v>
      </c>
      <c r="C100" s="18" t="s">
        <v>105</v>
      </c>
      <c r="D100" s="7" t="s">
        <v>795</v>
      </c>
      <c r="E100" s="7" t="s">
        <v>796</v>
      </c>
      <c r="F100" s="7" t="s">
        <v>797</v>
      </c>
      <c r="G100" s="7" t="s">
        <v>798</v>
      </c>
      <c r="H100" s="7" t="s">
        <v>799</v>
      </c>
      <c r="I100" s="7" t="s">
        <v>800</v>
      </c>
      <c r="J100" s="7" t="s">
        <v>801</v>
      </c>
      <c r="K100" s="47" t="s">
        <v>1415</v>
      </c>
    </row>
    <row r="101" spans="1:11" ht="299.25">
      <c r="A101" s="18">
        <v>100</v>
      </c>
      <c r="B101" s="18" t="s">
        <v>787</v>
      </c>
      <c r="C101" s="18" t="s">
        <v>106</v>
      </c>
      <c r="D101" s="7" t="s">
        <v>802</v>
      </c>
      <c r="E101" s="7" t="s">
        <v>803</v>
      </c>
      <c r="F101" s="7" t="s">
        <v>804</v>
      </c>
      <c r="G101" s="7" t="s">
        <v>805</v>
      </c>
      <c r="H101" s="7" t="s">
        <v>806</v>
      </c>
      <c r="I101" s="7" t="s">
        <v>807</v>
      </c>
      <c r="J101" s="38" t="s">
        <v>808</v>
      </c>
      <c r="K101" s="48" t="s">
        <v>1416</v>
      </c>
    </row>
    <row r="102" spans="1:11">
      <c r="A102" s="18">
        <v>101</v>
      </c>
      <c r="B102" s="18" t="s">
        <v>787</v>
      </c>
      <c r="C102" s="18" t="s">
        <v>107</v>
      </c>
      <c r="D102" s="7" t="s">
        <v>809</v>
      </c>
      <c r="E102" s="7" t="s">
        <v>810</v>
      </c>
      <c r="F102" s="7" t="s">
        <v>811</v>
      </c>
      <c r="G102" s="7" t="s">
        <v>812</v>
      </c>
      <c r="H102" s="7" t="s">
        <v>813</v>
      </c>
      <c r="I102" s="7" t="s">
        <v>814</v>
      </c>
      <c r="J102" s="7" t="s">
        <v>815</v>
      </c>
      <c r="K102" s="47" t="s">
        <v>1417</v>
      </c>
    </row>
    <row r="103" spans="1:11">
      <c r="A103" s="18">
        <v>102</v>
      </c>
      <c r="B103" s="18" t="s">
        <v>787</v>
      </c>
      <c r="C103" s="18" t="s">
        <v>108</v>
      </c>
      <c r="D103" s="7" t="s">
        <v>816</v>
      </c>
      <c r="E103" s="7" t="s">
        <v>817</v>
      </c>
      <c r="F103" s="7" t="s">
        <v>818</v>
      </c>
      <c r="G103" s="7" t="s">
        <v>819</v>
      </c>
      <c r="H103" s="7" t="s">
        <v>818</v>
      </c>
      <c r="I103" s="7" t="s">
        <v>820</v>
      </c>
      <c r="J103" s="7" t="s">
        <v>821</v>
      </c>
      <c r="K103" s="46" t="s">
        <v>1418</v>
      </c>
    </row>
    <row r="104" spans="1:11">
      <c r="A104" s="18">
        <v>103</v>
      </c>
      <c r="B104" s="18" t="s">
        <v>787</v>
      </c>
      <c r="C104" s="18" t="s">
        <v>109</v>
      </c>
      <c r="D104" s="7" t="s">
        <v>822</v>
      </c>
      <c r="E104" s="7" t="s">
        <v>823</v>
      </c>
      <c r="F104" s="7" t="s">
        <v>824</v>
      </c>
      <c r="G104" s="7" t="s">
        <v>825</v>
      </c>
      <c r="H104" s="7" t="s">
        <v>826</v>
      </c>
      <c r="I104" s="7" t="s">
        <v>827</v>
      </c>
      <c r="J104" s="7" t="s">
        <v>828</v>
      </c>
      <c r="K104" s="46" t="s">
        <v>828</v>
      </c>
    </row>
    <row r="105" spans="1:11">
      <c r="A105" s="18">
        <v>104</v>
      </c>
      <c r="B105" s="18" t="s">
        <v>787</v>
      </c>
      <c r="C105" s="18" t="s">
        <v>111</v>
      </c>
      <c r="D105" s="7" t="s">
        <v>829</v>
      </c>
      <c r="E105" s="7" t="s">
        <v>830</v>
      </c>
      <c r="F105" s="7" t="s">
        <v>831</v>
      </c>
      <c r="G105" s="7" t="s">
        <v>832</v>
      </c>
      <c r="H105" s="7" t="s">
        <v>833</v>
      </c>
      <c r="I105" s="7" t="s">
        <v>834</v>
      </c>
      <c r="J105" s="38" t="s">
        <v>835</v>
      </c>
      <c r="K105" s="50" t="s">
        <v>1419</v>
      </c>
    </row>
    <row r="106" spans="1:11">
      <c r="A106" s="18">
        <v>105</v>
      </c>
      <c r="B106" s="18" t="s">
        <v>787</v>
      </c>
      <c r="C106" s="18" t="s">
        <v>112</v>
      </c>
      <c r="D106" s="7" t="s">
        <v>836</v>
      </c>
      <c r="E106" s="7" t="s">
        <v>837</v>
      </c>
      <c r="F106" s="7" t="s">
        <v>838</v>
      </c>
      <c r="G106" s="7" t="s">
        <v>839</v>
      </c>
      <c r="H106" s="7" t="s">
        <v>840</v>
      </c>
      <c r="I106" s="7" t="s">
        <v>841</v>
      </c>
      <c r="J106" s="7" t="s">
        <v>842</v>
      </c>
      <c r="K106" s="50" t="s">
        <v>1420</v>
      </c>
    </row>
    <row r="107" spans="1:11">
      <c r="A107" s="18">
        <v>106</v>
      </c>
      <c r="B107" s="18" t="s">
        <v>787</v>
      </c>
      <c r="C107" s="18" t="s">
        <v>113</v>
      </c>
      <c r="D107" s="7" t="s">
        <v>843</v>
      </c>
      <c r="E107" s="7" t="s">
        <v>844</v>
      </c>
      <c r="F107" s="7" t="s">
        <v>845</v>
      </c>
      <c r="G107" s="7" t="s">
        <v>846</v>
      </c>
      <c r="H107" s="7" t="s">
        <v>847</v>
      </c>
      <c r="I107" s="7" t="s">
        <v>848</v>
      </c>
      <c r="J107" s="7" t="s">
        <v>849</v>
      </c>
      <c r="K107" s="50" t="s">
        <v>1421</v>
      </c>
    </row>
    <row r="108" spans="1:11">
      <c r="A108" s="18">
        <v>107</v>
      </c>
      <c r="B108" s="18" t="s">
        <v>787</v>
      </c>
      <c r="C108" s="18" t="s">
        <v>114</v>
      </c>
      <c r="D108" s="7" t="s">
        <v>850</v>
      </c>
      <c r="E108" s="7" t="s">
        <v>851</v>
      </c>
      <c r="F108" s="7" t="s">
        <v>852</v>
      </c>
      <c r="G108" s="7" t="s">
        <v>853</v>
      </c>
      <c r="H108" s="7" t="s">
        <v>854</v>
      </c>
      <c r="I108" s="7" t="s">
        <v>855</v>
      </c>
      <c r="J108" s="7" t="s">
        <v>856</v>
      </c>
      <c r="K108" s="50" t="s">
        <v>1422</v>
      </c>
    </row>
    <row r="109" spans="1:11">
      <c r="A109" s="18">
        <v>108</v>
      </c>
      <c r="B109" s="18" t="s">
        <v>787</v>
      </c>
      <c r="C109" s="18" t="s">
        <v>115</v>
      </c>
      <c r="D109" s="7" t="s">
        <v>857</v>
      </c>
      <c r="E109" s="7" t="s">
        <v>858</v>
      </c>
      <c r="F109" s="7" t="s">
        <v>859</v>
      </c>
      <c r="G109" s="7" t="s">
        <v>860</v>
      </c>
      <c r="H109" s="7" t="s">
        <v>861</v>
      </c>
      <c r="I109" s="7" t="s">
        <v>862</v>
      </c>
      <c r="J109" s="7" t="s">
        <v>863</v>
      </c>
      <c r="K109" s="46" t="s">
        <v>1423</v>
      </c>
    </row>
    <row r="110" spans="1:11">
      <c r="A110" s="18">
        <v>109</v>
      </c>
      <c r="B110" s="18" t="s">
        <v>787</v>
      </c>
      <c r="C110" s="18" t="s">
        <v>116</v>
      </c>
      <c r="D110" s="7" t="s">
        <v>864</v>
      </c>
      <c r="E110" s="7" t="s">
        <v>865</v>
      </c>
      <c r="F110" s="7" t="s">
        <v>866</v>
      </c>
      <c r="G110" s="7" t="s">
        <v>710</v>
      </c>
      <c r="H110" s="7" t="s">
        <v>867</v>
      </c>
      <c r="I110" s="7" t="s">
        <v>868</v>
      </c>
      <c r="J110" s="7" t="s">
        <v>869</v>
      </c>
      <c r="K110" s="50" t="s">
        <v>1424</v>
      </c>
    </row>
    <row r="111" spans="1:11">
      <c r="A111" s="18">
        <v>110</v>
      </c>
      <c r="B111" s="18" t="s">
        <v>787</v>
      </c>
      <c r="C111" s="18" t="s">
        <v>117</v>
      </c>
      <c r="D111" s="7" t="s">
        <v>870</v>
      </c>
      <c r="E111" s="7" t="s">
        <v>871</v>
      </c>
      <c r="F111" s="7" t="s">
        <v>797</v>
      </c>
      <c r="G111" s="7" t="s">
        <v>872</v>
      </c>
      <c r="H111" s="7" t="s">
        <v>799</v>
      </c>
      <c r="I111" s="7" t="s">
        <v>873</v>
      </c>
      <c r="J111" s="7" t="s">
        <v>874</v>
      </c>
      <c r="K111" s="47" t="s">
        <v>1425</v>
      </c>
    </row>
    <row r="112" spans="1:11" s="44" customFormat="1" ht="220.5">
      <c r="A112" s="18">
        <v>111</v>
      </c>
      <c r="B112" s="43" t="s">
        <v>787</v>
      </c>
      <c r="C112" s="43" t="s">
        <v>118</v>
      </c>
      <c r="D112" s="38" t="s">
        <v>1314</v>
      </c>
      <c r="E112" s="38" t="s">
        <v>1243</v>
      </c>
      <c r="F112" s="38" t="s">
        <v>1244</v>
      </c>
      <c r="G112" s="38" t="s">
        <v>1245</v>
      </c>
      <c r="H112" s="38" t="s">
        <v>1246</v>
      </c>
      <c r="I112" s="38" t="s">
        <v>1247</v>
      </c>
      <c r="J112" s="38" t="s">
        <v>1248</v>
      </c>
      <c r="K112" s="48" t="s">
        <v>1426</v>
      </c>
    </row>
    <row r="113" spans="1:11" s="44" customFormat="1" ht="173.25">
      <c r="A113" s="18">
        <v>112</v>
      </c>
      <c r="B113" s="43" t="s">
        <v>787</v>
      </c>
      <c r="C113" s="43" t="s">
        <v>119</v>
      </c>
      <c r="D113" s="38" t="s">
        <v>1315</v>
      </c>
      <c r="E113" s="38" t="s">
        <v>1249</v>
      </c>
      <c r="F113" s="38" t="s">
        <v>1250</v>
      </c>
      <c r="G113" s="38" t="s">
        <v>1251</v>
      </c>
      <c r="H113" s="38" t="s">
        <v>1252</v>
      </c>
      <c r="I113" s="38" t="s">
        <v>1253</v>
      </c>
      <c r="J113" s="38" t="s">
        <v>1254</v>
      </c>
      <c r="K113" s="48" t="s">
        <v>1427</v>
      </c>
    </row>
    <row r="114" spans="1:11" s="44" customFormat="1" ht="267.75">
      <c r="A114" s="18">
        <v>113</v>
      </c>
      <c r="B114" s="43" t="s">
        <v>787</v>
      </c>
      <c r="C114" s="43" t="s">
        <v>120</v>
      </c>
      <c r="D114" s="38" t="s">
        <v>1316</v>
      </c>
      <c r="E114" s="38" t="s">
        <v>1255</v>
      </c>
      <c r="F114" s="38" t="s">
        <v>1256</v>
      </c>
      <c r="G114" s="38" t="s">
        <v>1317</v>
      </c>
      <c r="H114" s="38" t="s">
        <v>1318</v>
      </c>
      <c r="I114" s="38" t="s">
        <v>1320</v>
      </c>
      <c r="J114" s="38" t="s">
        <v>1257</v>
      </c>
      <c r="K114" s="48" t="s">
        <v>1428</v>
      </c>
    </row>
    <row r="115" spans="1:11" ht="63">
      <c r="A115" s="18">
        <v>114</v>
      </c>
      <c r="B115" s="18" t="s">
        <v>875</v>
      </c>
      <c r="C115" s="18" t="s">
        <v>133</v>
      </c>
      <c r="D115" s="7" t="s">
        <v>876</v>
      </c>
      <c r="E115" s="7" t="s">
        <v>877</v>
      </c>
      <c r="F115" s="7" t="s">
        <v>878</v>
      </c>
      <c r="G115" s="7" t="s">
        <v>879</v>
      </c>
      <c r="H115" s="7" t="s">
        <v>880</v>
      </c>
      <c r="I115" s="7" t="s">
        <v>881</v>
      </c>
      <c r="J115" s="7" t="s">
        <v>882</v>
      </c>
      <c r="K115" s="48" t="s">
        <v>1429</v>
      </c>
    </row>
    <row r="116" spans="1:11">
      <c r="A116" s="18">
        <v>115</v>
      </c>
      <c r="B116" s="18" t="s">
        <v>875</v>
      </c>
      <c r="C116" s="18" t="s">
        <v>1226</v>
      </c>
      <c r="D116" s="7" t="s">
        <v>1227</v>
      </c>
      <c r="E116" s="7" t="s">
        <v>1309</v>
      </c>
      <c r="F116" s="7" t="s">
        <v>1310</v>
      </c>
      <c r="G116" s="7" t="s">
        <v>1311</v>
      </c>
      <c r="H116" s="7" t="s">
        <v>1312</v>
      </c>
      <c r="I116" s="7" t="s">
        <v>1308</v>
      </c>
      <c r="J116" s="7" t="s">
        <v>1313</v>
      </c>
      <c r="K116" s="48" t="s">
        <v>1430</v>
      </c>
    </row>
    <row r="117" spans="1:11">
      <c r="A117" s="18">
        <v>115</v>
      </c>
      <c r="B117" s="18" t="s">
        <v>875</v>
      </c>
      <c r="C117" s="18" t="s">
        <v>121</v>
      </c>
      <c r="D117" s="7" t="s">
        <v>883</v>
      </c>
      <c r="E117" s="7" t="s">
        <v>884</v>
      </c>
      <c r="F117" s="7" t="s">
        <v>885</v>
      </c>
      <c r="G117" s="7" t="s">
        <v>886</v>
      </c>
      <c r="H117" s="7" t="s">
        <v>887</v>
      </c>
      <c r="I117" s="7" t="s">
        <v>888</v>
      </c>
      <c r="J117" s="7" t="s">
        <v>889</v>
      </c>
      <c r="K117" s="47" t="s">
        <v>1431</v>
      </c>
    </row>
    <row r="118" spans="1:11">
      <c r="A118" s="18">
        <v>115</v>
      </c>
      <c r="B118" s="18" t="s">
        <v>875</v>
      </c>
      <c r="C118" s="18" t="s">
        <v>122</v>
      </c>
      <c r="D118" s="7" t="s">
        <v>890</v>
      </c>
      <c r="E118" s="7" t="s">
        <v>891</v>
      </c>
      <c r="F118" s="7" t="s">
        <v>892</v>
      </c>
      <c r="G118" s="7" t="s">
        <v>893</v>
      </c>
      <c r="H118" s="7" t="s">
        <v>894</v>
      </c>
      <c r="I118" s="7" t="s">
        <v>895</v>
      </c>
      <c r="J118" s="7" t="s">
        <v>896</v>
      </c>
      <c r="K118" s="47" t="s">
        <v>1432</v>
      </c>
    </row>
    <row r="119" spans="1:11" ht="393.75">
      <c r="A119" s="18">
        <v>115</v>
      </c>
      <c r="B119" s="18" t="s">
        <v>875</v>
      </c>
      <c r="C119" s="18" t="s">
        <v>123</v>
      </c>
      <c r="D119" s="39" t="s">
        <v>1285</v>
      </c>
      <c r="E119" s="38" t="s">
        <v>897</v>
      </c>
      <c r="F119" s="7" t="s">
        <v>1286</v>
      </c>
      <c r="G119" s="33" t="s">
        <v>1287</v>
      </c>
      <c r="H119" s="33" t="s">
        <v>1288</v>
      </c>
      <c r="I119" s="7" t="s">
        <v>898</v>
      </c>
      <c r="J119" s="7" t="s">
        <v>899</v>
      </c>
      <c r="K119" s="48" t="s">
        <v>1433</v>
      </c>
    </row>
    <row r="120" spans="1:11">
      <c r="A120" s="18">
        <v>115</v>
      </c>
      <c r="B120" s="18" t="s">
        <v>875</v>
      </c>
      <c r="C120" s="18" t="s">
        <v>124</v>
      </c>
      <c r="D120" s="7" t="s">
        <v>900</v>
      </c>
      <c r="E120" s="7" t="s">
        <v>901</v>
      </c>
      <c r="F120" s="7" t="s">
        <v>902</v>
      </c>
      <c r="G120" s="7" t="s">
        <v>903</v>
      </c>
      <c r="H120" s="7" t="s">
        <v>904</v>
      </c>
      <c r="I120" s="7" t="s">
        <v>901</v>
      </c>
      <c r="J120" s="7" t="s">
        <v>905</v>
      </c>
      <c r="K120" s="46" t="s">
        <v>1434</v>
      </c>
    </row>
    <row r="121" spans="1:11">
      <c r="A121" s="18">
        <v>115</v>
      </c>
      <c r="B121" s="18" t="s">
        <v>875</v>
      </c>
      <c r="C121" s="18" t="s">
        <v>125</v>
      </c>
      <c r="D121" s="7" t="s">
        <v>906</v>
      </c>
      <c r="E121" s="7" t="s">
        <v>907</v>
      </c>
      <c r="F121" s="7" t="s">
        <v>908</v>
      </c>
      <c r="G121" s="7" t="s">
        <v>909</v>
      </c>
      <c r="H121" s="7" t="s">
        <v>910</v>
      </c>
      <c r="I121" s="7" t="s">
        <v>911</v>
      </c>
      <c r="J121" s="7" t="s">
        <v>912</v>
      </c>
      <c r="K121" s="49" t="s">
        <v>906</v>
      </c>
    </row>
    <row r="122" spans="1:11">
      <c r="A122" s="18">
        <v>115</v>
      </c>
      <c r="B122" s="18" t="s">
        <v>875</v>
      </c>
      <c r="C122" s="18" t="s">
        <v>126</v>
      </c>
      <c r="D122" s="7" t="s">
        <v>913</v>
      </c>
      <c r="E122" s="7" t="s">
        <v>914</v>
      </c>
      <c r="F122" s="7" t="s">
        <v>915</v>
      </c>
      <c r="G122" s="7" t="s">
        <v>916</v>
      </c>
      <c r="H122" s="7" t="s">
        <v>917</v>
      </c>
      <c r="I122" s="7" t="s">
        <v>918</v>
      </c>
      <c r="J122" s="7" t="s">
        <v>919</v>
      </c>
      <c r="K122" s="49" t="s">
        <v>1435</v>
      </c>
    </row>
    <row r="123" spans="1:11">
      <c r="A123" s="18">
        <v>115</v>
      </c>
      <c r="B123" s="18" t="s">
        <v>875</v>
      </c>
      <c r="C123" s="18" t="s">
        <v>128</v>
      </c>
      <c r="D123" s="7" t="s">
        <v>920</v>
      </c>
      <c r="E123" s="7" t="s">
        <v>921</v>
      </c>
      <c r="F123" s="7" t="s">
        <v>922</v>
      </c>
      <c r="G123" s="7" t="s">
        <v>923</v>
      </c>
      <c r="H123" s="7" t="s">
        <v>924</v>
      </c>
      <c r="I123" s="7" t="s">
        <v>925</v>
      </c>
      <c r="J123" s="7" t="s">
        <v>926</v>
      </c>
      <c r="K123" s="46" t="s">
        <v>1436</v>
      </c>
    </row>
    <row r="124" spans="1:11">
      <c r="A124" s="18">
        <v>115</v>
      </c>
      <c r="B124" s="18" t="s">
        <v>875</v>
      </c>
      <c r="C124" s="18" t="s">
        <v>129</v>
      </c>
      <c r="D124" s="7" t="s">
        <v>927</v>
      </c>
      <c r="E124" s="7" t="s">
        <v>928</v>
      </c>
      <c r="F124" s="7" t="s">
        <v>929</v>
      </c>
      <c r="G124" s="7" t="s">
        <v>930</v>
      </c>
      <c r="H124" s="7" t="s">
        <v>931</v>
      </c>
      <c r="I124" s="7" t="s">
        <v>932</v>
      </c>
      <c r="J124" s="7" t="s">
        <v>933</v>
      </c>
      <c r="K124" s="47" t="s">
        <v>1437</v>
      </c>
    </row>
    <row r="125" spans="1:11">
      <c r="A125" s="18">
        <v>115</v>
      </c>
      <c r="B125" s="18" t="s">
        <v>875</v>
      </c>
      <c r="C125" s="18" t="s">
        <v>130</v>
      </c>
      <c r="D125" s="7" t="s">
        <v>870</v>
      </c>
      <c r="E125" s="7" t="s">
        <v>871</v>
      </c>
      <c r="F125" s="7" t="s">
        <v>934</v>
      </c>
      <c r="G125" s="7" t="s">
        <v>872</v>
      </c>
      <c r="H125" s="7" t="s">
        <v>935</v>
      </c>
      <c r="I125" s="7" t="s">
        <v>873</v>
      </c>
      <c r="J125" s="7" t="s">
        <v>874</v>
      </c>
      <c r="K125" s="47" t="s">
        <v>1438</v>
      </c>
    </row>
    <row r="126" spans="1:11" ht="173.25">
      <c r="A126" s="18">
        <v>115</v>
      </c>
      <c r="B126" s="18" t="s">
        <v>875</v>
      </c>
      <c r="C126" s="18" t="s">
        <v>131</v>
      </c>
      <c r="D126" s="7" t="s">
        <v>936</v>
      </c>
      <c r="E126" s="7" t="s">
        <v>937</v>
      </c>
      <c r="F126" s="7" t="s">
        <v>1289</v>
      </c>
      <c r="G126" s="39" t="s">
        <v>1290</v>
      </c>
      <c r="H126" s="7" t="s">
        <v>938</v>
      </c>
      <c r="I126" s="7" t="s">
        <v>939</v>
      </c>
      <c r="J126" s="7" t="s">
        <v>940</v>
      </c>
      <c r="K126" s="48" t="s">
        <v>1439</v>
      </c>
    </row>
    <row r="127" spans="1:11">
      <c r="A127" s="18">
        <v>115</v>
      </c>
      <c r="B127" s="18" t="s">
        <v>941</v>
      </c>
      <c r="C127" s="18" t="s">
        <v>134</v>
      </c>
      <c r="D127" s="7" t="s">
        <v>942</v>
      </c>
      <c r="E127" s="7" t="s">
        <v>943</v>
      </c>
      <c r="F127" s="7" t="s">
        <v>944</v>
      </c>
      <c r="G127" s="7" t="s">
        <v>945</v>
      </c>
      <c r="H127" s="7" t="s">
        <v>946</v>
      </c>
      <c r="I127" s="7" t="s">
        <v>947</v>
      </c>
      <c r="J127" s="7" t="s">
        <v>948</v>
      </c>
      <c r="K127" s="47" t="s">
        <v>1440</v>
      </c>
    </row>
    <row r="128" spans="1:11">
      <c r="A128" s="18">
        <v>115</v>
      </c>
      <c r="B128" s="18" t="s">
        <v>941</v>
      </c>
      <c r="C128" s="18" t="s">
        <v>135</v>
      </c>
      <c r="D128" s="7" t="s">
        <v>949</v>
      </c>
      <c r="E128" s="7" t="s">
        <v>950</v>
      </c>
      <c r="F128" s="7" t="s">
        <v>951</v>
      </c>
      <c r="G128" s="7" t="s">
        <v>952</v>
      </c>
      <c r="H128" s="7" t="s">
        <v>953</v>
      </c>
      <c r="I128" s="7" t="s">
        <v>954</v>
      </c>
      <c r="J128" s="7" t="s">
        <v>955</v>
      </c>
      <c r="K128" s="47" t="s">
        <v>1441</v>
      </c>
    </row>
    <row r="129" spans="1:11" ht="31.5">
      <c r="A129" s="18">
        <v>115</v>
      </c>
      <c r="B129" s="18" t="s">
        <v>941</v>
      </c>
      <c r="C129" s="18" t="s">
        <v>147</v>
      </c>
      <c r="D129" s="7" t="s">
        <v>956</v>
      </c>
      <c r="E129" s="7" t="s">
        <v>957</v>
      </c>
      <c r="F129" s="7" t="s">
        <v>958</v>
      </c>
      <c r="G129" s="7" t="s">
        <v>959</v>
      </c>
      <c r="H129" s="7" t="s">
        <v>960</v>
      </c>
      <c r="I129" s="7" t="s">
        <v>961</v>
      </c>
      <c r="J129" s="7" t="s">
        <v>962</v>
      </c>
      <c r="K129" s="46" t="s">
        <v>1442</v>
      </c>
    </row>
    <row r="130" spans="1:11" ht="204.75">
      <c r="A130" s="18">
        <v>115</v>
      </c>
      <c r="B130" s="18" t="s">
        <v>941</v>
      </c>
      <c r="C130" s="18" t="s">
        <v>136</v>
      </c>
      <c r="D130" s="38" t="s">
        <v>1291</v>
      </c>
      <c r="E130" s="7" t="s">
        <v>963</v>
      </c>
      <c r="F130" s="7" t="s">
        <v>964</v>
      </c>
      <c r="G130" s="7" t="s">
        <v>965</v>
      </c>
      <c r="H130" s="7" t="s">
        <v>966</v>
      </c>
      <c r="I130" s="7" t="s">
        <v>967</v>
      </c>
      <c r="J130" s="7" t="s">
        <v>968</v>
      </c>
      <c r="K130" s="48" t="s">
        <v>1443</v>
      </c>
    </row>
    <row r="131" spans="1:11" ht="18">
      <c r="A131" s="18">
        <v>115</v>
      </c>
      <c r="B131" s="18" t="s">
        <v>941</v>
      </c>
      <c r="C131" s="18" t="s">
        <v>137</v>
      </c>
      <c r="D131" s="7" t="s">
        <v>969</v>
      </c>
      <c r="E131" s="7" t="s">
        <v>970</v>
      </c>
      <c r="F131" s="7" t="s">
        <v>971</v>
      </c>
      <c r="G131" s="7" t="s">
        <v>972</v>
      </c>
      <c r="H131" s="7" t="s">
        <v>973</v>
      </c>
      <c r="I131" s="7" t="s">
        <v>974</v>
      </c>
      <c r="J131" s="7" t="s">
        <v>975</v>
      </c>
      <c r="K131" s="50" t="s">
        <v>1444</v>
      </c>
    </row>
    <row r="132" spans="1:11">
      <c r="A132" s="18">
        <v>115</v>
      </c>
      <c r="B132" s="18" t="s">
        <v>941</v>
      </c>
      <c r="C132" s="18" t="s">
        <v>138</v>
      </c>
      <c r="D132" s="7" t="s">
        <v>976</v>
      </c>
      <c r="E132" s="7" t="s">
        <v>977</v>
      </c>
      <c r="F132" s="7" t="s">
        <v>978</v>
      </c>
      <c r="G132" s="7" t="s">
        <v>979</v>
      </c>
      <c r="H132" s="7" t="s">
        <v>980</v>
      </c>
      <c r="I132" s="7" t="s">
        <v>981</v>
      </c>
      <c r="J132" s="7" t="s">
        <v>982</v>
      </c>
      <c r="K132" s="50" t="s">
        <v>1445</v>
      </c>
    </row>
    <row r="133" spans="1:11">
      <c r="A133" s="18">
        <v>115</v>
      </c>
      <c r="B133" s="18" t="s">
        <v>941</v>
      </c>
      <c r="C133" s="18" t="s">
        <v>139</v>
      </c>
      <c r="D133" s="7" t="s">
        <v>983</v>
      </c>
      <c r="E133" s="7" t="s">
        <v>984</v>
      </c>
      <c r="F133" s="7" t="s">
        <v>985</v>
      </c>
      <c r="G133" s="7" t="s">
        <v>986</v>
      </c>
      <c r="H133" s="7" t="s">
        <v>987</v>
      </c>
      <c r="I133" s="7" t="s">
        <v>988</v>
      </c>
      <c r="J133" s="7" t="s">
        <v>989</v>
      </c>
      <c r="K133" s="50" t="s">
        <v>1446</v>
      </c>
    </row>
    <row r="134" spans="1:11">
      <c r="A134" s="18">
        <v>115</v>
      </c>
      <c r="B134" s="18" t="s">
        <v>941</v>
      </c>
      <c r="C134" s="18" t="s">
        <v>140</v>
      </c>
      <c r="D134" s="7" t="s">
        <v>990</v>
      </c>
      <c r="E134" s="7" t="s">
        <v>991</v>
      </c>
      <c r="F134" s="7" t="s">
        <v>992</v>
      </c>
      <c r="G134" s="7" t="s">
        <v>993</v>
      </c>
      <c r="H134" s="7" t="s">
        <v>994</v>
      </c>
      <c r="I134" s="7" t="s">
        <v>995</v>
      </c>
      <c r="J134" s="7" t="s">
        <v>996</v>
      </c>
      <c r="K134" s="50" t="s">
        <v>1447</v>
      </c>
    </row>
    <row r="135" spans="1:11">
      <c r="A135" s="18">
        <v>115</v>
      </c>
      <c r="B135" s="18" t="s">
        <v>941</v>
      </c>
      <c r="C135" s="18" t="s">
        <v>141</v>
      </c>
      <c r="D135" s="7" t="s">
        <v>997</v>
      </c>
      <c r="E135" s="7" t="s">
        <v>998</v>
      </c>
      <c r="F135" s="7" t="s">
        <v>999</v>
      </c>
      <c r="G135" s="7" t="s">
        <v>1000</v>
      </c>
      <c r="H135" s="7" t="s">
        <v>1001</v>
      </c>
      <c r="I135" s="7" t="s">
        <v>1002</v>
      </c>
      <c r="J135" s="19" t="s">
        <v>1003</v>
      </c>
      <c r="K135" s="50" t="s">
        <v>1448</v>
      </c>
    </row>
    <row r="136" spans="1:11" ht="31.5">
      <c r="A136" s="18">
        <v>115</v>
      </c>
      <c r="B136" s="18" t="s">
        <v>941</v>
      </c>
      <c r="C136" s="18" t="s">
        <v>146</v>
      </c>
      <c r="D136" s="7" t="s">
        <v>1004</v>
      </c>
      <c r="E136" s="7" t="s">
        <v>1005</v>
      </c>
      <c r="F136" s="7" t="s">
        <v>1006</v>
      </c>
      <c r="G136" s="7" t="s">
        <v>1007</v>
      </c>
      <c r="H136" s="7" t="s">
        <v>1008</v>
      </c>
      <c r="I136" s="7" t="s">
        <v>1009</v>
      </c>
      <c r="J136" s="7" t="s">
        <v>1010</v>
      </c>
      <c r="K136" s="46" t="s">
        <v>1449</v>
      </c>
    </row>
    <row r="137" spans="1:11">
      <c r="A137" s="18">
        <v>115</v>
      </c>
      <c r="B137" s="18" t="s">
        <v>941</v>
      </c>
      <c r="C137" s="18" t="s">
        <v>142</v>
      </c>
      <c r="D137" s="7" t="s">
        <v>1011</v>
      </c>
      <c r="E137" s="7" t="s">
        <v>1012</v>
      </c>
      <c r="F137" s="7" t="s">
        <v>1013</v>
      </c>
      <c r="G137" s="7" t="s">
        <v>1014</v>
      </c>
      <c r="H137" s="7" t="s">
        <v>1015</v>
      </c>
      <c r="I137" s="7" t="s">
        <v>1016</v>
      </c>
      <c r="J137" s="7" t="s">
        <v>1017</v>
      </c>
      <c r="K137" s="47" t="s">
        <v>1450</v>
      </c>
    </row>
    <row r="138" spans="1:11">
      <c r="A138" s="18">
        <v>115</v>
      </c>
      <c r="B138" s="18" t="s">
        <v>941</v>
      </c>
      <c r="C138" s="18" t="s">
        <v>143</v>
      </c>
      <c r="D138" s="7" t="s">
        <v>1018</v>
      </c>
      <c r="E138" s="7" t="s">
        <v>1019</v>
      </c>
      <c r="F138" s="7" t="s">
        <v>1020</v>
      </c>
      <c r="G138" s="7" t="s">
        <v>1021</v>
      </c>
      <c r="H138" s="7" t="s">
        <v>935</v>
      </c>
      <c r="I138" s="7" t="s">
        <v>1022</v>
      </c>
      <c r="J138" s="7" t="s">
        <v>1023</v>
      </c>
      <c r="K138" s="47" t="s">
        <v>1451</v>
      </c>
    </row>
    <row r="139" spans="1:11">
      <c r="A139" s="18">
        <v>115</v>
      </c>
      <c r="B139" s="18" t="s">
        <v>941</v>
      </c>
      <c r="C139" s="18" t="s">
        <v>144</v>
      </c>
      <c r="D139" s="7" t="s">
        <v>870</v>
      </c>
      <c r="E139" s="7" t="s">
        <v>871</v>
      </c>
      <c r="F139" s="7" t="s">
        <v>934</v>
      </c>
      <c r="G139" s="7" t="s">
        <v>872</v>
      </c>
      <c r="I139" s="7" t="s">
        <v>873</v>
      </c>
      <c r="J139" s="7" t="s">
        <v>874</v>
      </c>
      <c r="K139" s="47" t="s">
        <v>1438</v>
      </c>
    </row>
    <row r="140" spans="1:11" s="44" customFormat="1" ht="204.75">
      <c r="A140" s="18">
        <v>115</v>
      </c>
      <c r="B140" s="43" t="s">
        <v>941</v>
      </c>
      <c r="C140" s="43" t="s">
        <v>145</v>
      </c>
      <c r="D140" s="38" t="s">
        <v>1258</v>
      </c>
      <c r="E140" s="38" t="s">
        <v>1264</v>
      </c>
      <c r="F140" s="38" t="s">
        <v>1259</v>
      </c>
      <c r="G140" s="38" t="s">
        <v>1260</v>
      </c>
      <c r="H140" s="38" t="s">
        <v>1261</v>
      </c>
      <c r="I140" s="38" t="s">
        <v>1262</v>
      </c>
      <c r="J140" s="38" t="s">
        <v>1263</v>
      </c>
      <c r="K140" s="48" t="s">
        <v>1452</v>
      </c>
    </row>
    <row r="141" spans="1:11">
      <c r="A141" s="18">
        <v>115</v>
      </c>
      <c r="B141" s="18" t="s">
        <v>1024</v>
      </c>
      <c r="C141" s="18" t="s">
        <v>148</v>
      </c>
      <c r="D141" s="7" t="s">
        <v>1025</v>
      </c>
      <c r="E141" s="7" t="s">
        <v>1026</v>
      </c>
      <c r="F141" s="7" t="s">
        <v>1027</v>
      </c>
      <c r="G141" s="7" t="s">
        <v>1028</v>
      </c>
      <c r="H141" s="7" t="s">
        <v>1029</v>
      </c>
      <c r="I141" s="7" t="s">
        <v>1030</v>
      </c>
      <c r="J141" s="7" t="s">
        <v>1031</v>
      </c>
      <c r="K141" s="47" t="s">
        <v>1453</v>
      </c>
    </row>
    <row r="142" spans="1:11">
      <c r="A142" s="18">
        <v>115</v>
      </c>
      <c r="B142" s="18" t="s">
        <v>1024</v>
      </c>
      <c r="C142" s="18" t="s">
        <v>149</v>
      </c>
      <c r="D142" s="7" t="s">
        <v>1032</v>
      </c>
      <c r="E142" s="7" t="s">
        <v>1033</v>
      </c>
      <c r="F142" s="7" t="s">
        <v>1034</v>
      </c>
      <c r="G142" s="7" t="s">
        <v>1035</v>
      </c>
      <c r="H142" s="7" t="s">
        <v>1036</v>
      </c>
      <c r="I142" s="7" t="s">
        <v>1037</v>
      </c>
      <c r="J142" s="7" t="s">
        <v>1038</v>
      </c>
      <c r="K142" s="47" t="s">
        <v>1454</v>
      </c>
    </row>
    <row r="143" spans="1:11" ht="63">
      <c r="A143" s="18">
        <v>115</v>
      </c>
      <c r="B143" s="18" t="s">
        <v>1024</v>
      </c>
      <c r="C143" s="18" t="s">
        <v>150</v>
      </c>
      <c r="D143" s="7" t="s">
        <v>1039</v>
      </c>
      <c r="E143" s="7" t="s">
        <v>1040</v>
      </c>
      <c r="F143" s="7" t="s">
        <v>1041</v>
      </c>
      <c r="G143" s="7" t="s">
        <v>1042</v>
      </c>
      <c r="H143" s="7" t="s">
        <v>1043</v>
      </c>
      <c r="I143" s="7" t="s">
        <v>1044</v>
      </c>
      <c r="J143" s="7" t="s">
        <v>1045</v>
      </c>
      <c r="K143" s="48" t="s">
        <v>1455</v>
      </c>
    </row>
    <row r="144" spans="1:11">
      <c r="A144" s="18">
        <v>115</v>
      </c>
      <c r="B144" s="18" t="s">
        <v>1024</v>
      </c>
      <c r="C144" s="18" t="s">
        <v>151</v>
      </c>
      <c r="D144" s="7" t="s">
        <v>1199</v>
      </c>
      <c r="E144" s="7" t="s">
        <v>1200</v>
      </c>
      <c r="F144" s="7" t="s">
        <v>1201</v>
      </c>
      <c r="G144" s="7" t="s">
        <v>1225</v>
      </c>
      <c r="H144" s="7" t="s">
        <v>1203</v>
      </c>
      <c r="I144" s="7" t="s">
        <v>1204</v>
      </c>
      <c r="J144" s="7" t="s">
        <v>1205</v>
      </c>
      <c r="K144" s="46" t="s">
        <v>1205</v>
      </c>
    </row>
    <row r="145" spans="1:11">
      <c r="A145" s="18">
        <v>115</v>
      </c>
      <c r="B145" s="18" t="s">
        <v>1024</v>
      </c>
      <c r="C145" s="18" t="s">
        <v>152</v>
      </c>
      <c r="D145" s="7" t="s">
        <v>1046</v>
      </c>
      <c r="E145" s="7" t="s">
        <v>1047</v>
      </c>
      <c r="F145" s="7" t="s">
        <v>1048</v>
      </c>
      <c r="G145" s="7" t="s">
        <v>1049</v>
      </c>
      <c r="H145" s="7" t="s">
        <v>1048</v>
      </c>
      <c r="I145" s="7" t="s">
        <v>1050</v>
      </c>
      <c r="J145" s="7" t="s">
        <v>1051</v>
      </c>
      <c r="K145" s="46" t="s">
        <v>1456</v>
      </c>
    </row>
    <row r="146" spans="1:11">
      <c r="A146" s="18">
        <v>115</v>
      </c>
      <c r="B146" s="18" t="s">
        <v>1024</v>
      </c>
      <c r="C146" s="18" t="s">
        <v>153</v>
      </c>
      <c r="D146" s="7" t="s">
        <v>1052</v>
      </c>
      <c r="E146" s="7" t="s">
        <v>1053</v>
      </c>
      <c r="F146" s="7" t="s">
        <v>1054</v>
      </c>
      <c r="G146" s="7" t="s">
        <v>1055</v>
      </c>
      <c r="H146" s="7" t="s">
        <v>1056</v>
      </c>
      <c r="I146" s="7" t="s">
        <v>1057</v>
      </c>
      <c r="J146" s="7" t="s">
        <v>1058</v>
      </c>
      <c r="K146" s="47" t="s">
        <v>1457</v>
      </c>
    </row>
    <row r="147" spans="1:11">
      <c r="A147" s="18">
        <v>115</v>
      </c>
      <c r="B147" s="18" t="s">
        <v>1024</v>
      </c>
      <c r="C147" s="18" t="s">
        <v>154</v>
      </c>
      <c r="D147" s="7" t="s">
        <v>870</v>
      </c>
      <c r="E147" s="7" t="s">
        <v>871</v>
      </c>
      <c r="F147" s="7" t="s">
        <v>934</v>
      </c>
      <c r="G147" s="7" t="s">
        <v>872</v>
      </c>
      <c r="H147" s="7" t="s">
        <v>935</v>
      </c>
      <c r="I147" s="7" t="s">
        <v>873</v>
      </c>
      <c r="J147" s="7" t="s">
        <v>874</v>
      </c>
      <c r="K147" s="47" t="s">
        <v>1438</v>
      </c>
    </row>
    <row r="148" spans="1:11" ht="78.75">
      <c r="A148" s="18">
        <v>115</v>
      </c>
      <c r="B148" s="18" t="s">
        <v>1024</v>
      </c>
      <c r="C148" s="18" t="s">
        <v>155</v>
      </c>
      <c r="D148" s="7" t="s">
        <v>1059</v>
      </c>
      <c r="E148" s="7" t="s">
        <v>1060</v>
      </c>
      <c r="F148" s="7" t="s">
        <v>1061</v>
      </c>
      <c r="G148" s="7" t="s">
        <v>1062</v>
      </c>
      <c r="H148" s="7" t="s">
        <v>1063</v>
      </c>
      <c r="I148" s="7" t="s">
        <v>1064</v>
      </c>
      <c r="J148" s="7" t="s">
        <v>1065</v>
      </c>
      <c r="K148" s="48" t="s">
        <v>1458</v>
      </c>
    </row>
    <row r="149" spans="1:11">
      <c r="A149" s="18">
        <v>115</v>
      </c>
      <c r="B149" s="18" t="s">
        <v>1024</v>
      </c>
      <c r="C149" s="18" t="s">
        <v>156</v>
      </c>
      <c r="D149" s="7" t="s">
        <v>1214</v>
      </c>
      <c r="E149" s="7" t="s">
        <v>1215</v>
      </c>
      <c r="F149" s="7" t="s">
        <v>1216</v>
      </c>
      <c r="G149" s="7" t="s">
        <v>1217</v>
      </c>
      <c r="H149" s="7" t="s">
        <v>1218</v>
      </c>
      <c r="I149" s="7" t="s">
        <v>1219</v>
      </c>
      <c r="J149" s="7" t="s">
        <v>1220</v>
      </c>
      <c r="K149" s="46" t="s">
        <v>1459</v>
      </c>
    </row>
    <row r="150" spans="1:11">
      <c r="A150" s="18">
        <v>115</v>
      </c>
      <c r="B150" s="18" t="s">
        <v>1066</v>
      </c>
      <c r="C150" s="18" t="s">
        <v>157</v>
      </c>
      <c r="D150" s="7" t="s">
        <v>1067</v>
      </c>
      <c r="E150" s="7" t="s">
        <v>1068</v>
      </c>
      <c r="F150" s="7" t="s">
        <v>1069</v>
      </c>
      <c r="G150" s="7" t="s">
        <v>1070</v>
      </c>
      <c r="H150" s="7" t="s">
        <v>1071</v>
      </c>
      <c r="I150" s="7" t="s">
        <v>1072</v>
      </c>
      <c r="J150" s="7" t="s">
        <v>1073</v>
      </c>
      <c r="K150" s="47" t="s">
        <v>1460</v>
      </c>
    </row>
    <row r="151" spans="1:11">
      <c r="A151" s="18">
        <v>115</v>
      </c>
      <c r="B151" s="18" t="s">
        <v>1066</v>
      </c>
      <c r="C151" s="18" t="s">
        <v>158</v>
      </c>
      <c r="D151" s="7" t="s">
        <v>1074</v>
      </c>
      <c r="E151" s="7" t="s">
        <v>1075</v>
      </c>
      <c r="F151" s="7" t="s">
        <v>1076</v>
      </c>
      <c r="G151" s="7" t="s">
        <v>1077</v>
      </c>
      <c r="H151" s="7" t="s">
        <v>1078</v>
      </c>
      <c r="I151" s="7" t="s">
        <v>1079</v>
      </c>
      <c r="J151" s="38" t="s">
        <v>1080</v>
      </c>
      <c r="K151" s="47" t="s">
        <v>1461</v>
      </c>
    </row>
    <row r="152" spans="1:11" ht="315">
      <c r="A152" s="18">
        <v>115</v>
      </c>
      <c r="B152" s="18" t="s">
        <v>1066</v>
      </c>
      <c r="C152" s="18" t="s">
        <v>159</v>
      </c>
      <c r="D152" s="39" t="s">
        <v>1292</v>
      </c>
      <c r="E152" s="7" t="s">
        <v>1293</v>
      </c>
      <c r="F152" s="7" t="s">
        <v>1294</v>
      </c>
      <c r="G152" s="7" t="s">
        <v>1295</v>
      </c>
      <c r="H152" s="33" t="s">
        <v>1296</v>
      </c>
      <c r="I152" s="7" t="s">
        <v>1297</v>
      </c>
      <c r="J152" s="38" t="s">
        <v>1321</v>
      </c>
      <c r="K152" s="48" t="s">
        <v>1462</v>
      </c>
    </row>
    <row r="153" spans="1:11">
      <c r="A153" s="18">
        <v>115</v>
      </c>
      <c r="B153" s="18" t="s">
        <v>1066</v>
      </c>
      <c r="C153" s="18" t="s">
        <v>160</v>
      </c>
      <c r="D153" s="7" t="s">
        <v>1199</v>
      </c>
      <c r="E153" s="7" t="s">
        <v>1200</v>
      </c>
      <c r="F153" s="7" t="s">
        <v>1201</v>
      </c>
      <c r="G153" s="7" t="s">
        <v>1202</v>
      </c>
      <c r="H153" s="7" t="s">
        <v>1203</v>
      </c>
      <c r="I153" s="7" t="s">
        <v>1204</v>
      </c>
      <c r="J153" s="7" t="s">
        <v>1205</v>
      </c>
      <c r="K153" s="46" t="s">
        <v>1205</v>
      </c>
    </row>
    <row r="154" spans="1:11">
      <c r="A154" s="18">
        <v>115</v>
      </c>
      <c r="B154" s="18" t="s">
        <v>1066</v>
      </c>
      <c r="C154" s="18" t="s">
        <v>161</v>
      </c>
      <c r="D154" s="7" t="s">
        <v>1046</v>
      </c>
      <c r="E154" s="7" t="s">
        <v>1047</v>
      </c>
      <c r="F154" s="7" t="s">
        <v>1048</v>
      </c>
      <c r="G154" s="7" t="s">
        <v>1049</v>
      </c>
      <c r="H154" s="7" t="s">
        <v>1048</v>
      </c>
      <c r="I154" s="7" t="s">
        <v>1050</v>
      </c>
      <c r="J154" s="7" t="s">
        <v>1051</v>
      </c>
      <c r="K154" s="46" t="s">
        <v>1456</v>
      </c>
    </row>
    <row r="155" spans="1:11">
      <c r="A155" s="18">
        <v>115</v>
      </c>
      <c r="B155" s="18" t="s">
        <v>1066</v>
      </c>
      <c r="C155" s="18" t="s">
        <v>162</v>
      </c>
      <c r="D155" s="7" t="s">
        <v>1206</v>
      </c>
      <c r="E155" s="7" t="s">
        <v>1207</v>
      </c>
      <c r="F155" s="7" t="s">
        <v>1208</v>
      </c>
      <c r="G155" s="7" t="s">
        <v>1209</v>
      </c>
      <c r="H155" s="7" t="s">
        <v>1210</v>
      </c>
      <c r="I155" s="7" t="s">
        <v>1211</v>
      </c>
      <c r="J155" s="7" t="s">
        <v>1212</v>
      </c>
      <c r="K155" s="47" t="s">
        <v>1463</v>
      </c>
    </row>
    <row r="156" spans="1:11">
      <c r="A156" s="18">
        <v>115</v>
      </c>
      <c r="B156" s="18" t="s">
        <v>1066</v>
      </c>
      <c r="C156" s="18" t="s">
        <v>163</v>
      </c>
      <c r="D156" s="7" t="s">
        <v>870</v>
      </c>
      <c r="E156" s="7" t="s">
        <v>871</v>
      </c>
      <c r="F156" s="7" t="s">
        <v>1081</v>
      </c>
      <c r="G156" s="7" t="s">
        <v>872</v>
      </c>
      <c r="H156" s="7" t="s">
        <v>1082</v>
      </c>
      <c r="I156" s="7" t="s">
        <v>1083</v>
      </c>
      <c r="J156" s="7" t="s">
        <v>1084</v>
      </c>
      <c r="K156" s="47" t="s">
        <v>1438</v>
      </c>
    </row>
    <row r="157" spans="1:11" ht="189">
      <c r="A157" s="18">
        <v>115</v>
      </c>
      <c r="B157" s="18" t="s">
        <v>1066</v>
      </c>
      <c r="C157" s="18" t="s">
        <v>164</v>
      </c>
      <c r="D157" s="7" t="s">
        <v>1228</v>
      </c>
      <c r="E157" s="7" t="s">
        <v>1085</v>
      </c>
      <c r="F157" s="7" t="s">
        <v>1086</v>
      </c>
      <c r="G157" s="7" t="s">
        <v>1087</v>
      </c>
      <c r="H157" s="7" t="s">
        <v>1088</v>
      </c>
      <c r="I157" s="7" t="s">
        <v>1089</v>
      </c>
      <c r="J157" s="38" t="s">
        <v>1090</v>
      </c>
      <c r="K157" s="48" t="s">
        <v>1464</v>
      </c>
    </row>
    <row r="158" spans="1:11" ht="31.5">
      <c r="A158" s="18">
        <v>115</v>
      </c>
      <c r="B158" s="18" t="s">
        <v>1066</v>
      </c>
      <c r="C158" s="18" t="s">
        <v>165</v>
      </c>
      <c r="D158" s="7" t="s">
        <v>1091</v>
      </c>
      <c r="E158" s="7" t="s">
        <v>1092</v>
      </c>
      <c r="F158" s="7" t="s">
        <v>1093</v>
      </c>
      <c r="G158" s="33" t="s">
        <v>1298</v>
      </c>
      <c r="H158" s="7" t="s">
        <v>1094</v>
      </c>
      <c r="I158" s="7" t="s">
        <v>1095</v>
      </c>
      <c r="J158" s="7" t="s">
        <v>1096</v>
      </c>
      <c r="K158" s="46" t="s">
        <v>1465</v>
      </c>
    </row>
    <row r="159" spans="1:11">
      <c r="A159" s="18">
        <v>115</v>
      </c>
      <c r="B159" s="18" t="s">
        <v>1097</v>
      </c>
      <c r="C159" s="18" t="s">
        <v>166</v>
      </c>
      <c r="D159" s="7" t="s">
        <v>1098</v>
      </c>
      <c r="E159" s="7" t="s">
        <v>1099</v>
      </c>
      <c r="F159" s="7" t="s">
        <v>1100</v>
      </c>
      <c r="G159" s="7" t="s">
        <v>1101</v>
      </c>
      <c r="H159" s="7" t="s">
        <v>1102</v>
      </c>
      <c r="I159" s="7" t="s">
        <v>1103</v>
      </c>
      <c r="J159" s="7" t="s">
        <v>1104</v>
      </c>
      <c r="K159" s="46" t="s">
        <v>1466</v>
      </c>
    </row>
    <row r="160" spans="1:11">
      <c r="A160" s="18">
        <v>115</v>
      </c>
      <c r="B160" s="18" t="s">
        <v>1097</v>
      </c>
      <c r="C160" s="18" t="s">
        <v>167</v>
      </c>
      <c r="D160" s="7" t="s">
        <v>1105</v>
      </c>
      <c r="E160" s="7" t="s">
        <v>1106</v>
      </c>
      <c r="F160" s="7" t="s">
        <v>1107</v>
      </c>
      <c r="G160" s="7" t="s">
        <v>1108</v>
      </c>
      <c r="H160" s="7" t="s">
        <v>1109</v>
      </c>
      <c r="I160" s="7" t="s">
        <v>1110</v>
      </c>
      <c r="J160" s="7" t="s">
        <v>1111</v>
      </c>
      <c r="K160" s="47" t="s">
        <v>1467</v>
      </c>
    </row>
    <row r="161" spans="1:11" ht="47.25">
      <c r="A161" s="18">
        <v>115</v>
      </c>
      <c r="B161" s="18" t="s">
        <v>1097</v>
      </c>
      <c r="C161" s="18" t="s">
        <v>168</v>
      </c>
      <c r="D161" s="7" t="s">
        <v>1112</v>
      </c>
      <c r="E161" s="7" t="s">
        <v>1113</v>
      </c>
      <c r="F161" s="7" t="s">
        <v>1114</v>
      </c>
      <c r="G161" s="7" t="s">
        <v>1115</v>
      </c>
      <c r="H161" s="7" t="s">
        <v>1116</v>
      </c>
      <c r="I161" s="7" t="s">
        <v>1117</v>
      </c>
      <c r="J161" s="7" t="s">
        <v>1118</v>
      </c>
      <c r="K161" s="48" t="s">
        <v>1468</v>
      </c>
    </row>
    <row r="162" spans="1:11">
      <c r="A162" s="18">
        <v>115</v>
      </c>
      <c r="B162" s="18" t="s">
        <v>1097</v>
      </c>
      <c r="C162" s="18" t="s">
        <v>169</v>
      </c>
      <c r="D162" s="7" t="s">
        <v>1199</v>
      </c>
      <c r="E162" s="7" t="s">
        <v>1200</v>
      </c>
      <c r="F162" s="7" t="s">
        <v>1201</v>
      </c>
      <c r="G162" s="7" t="s">
        <v>1202</v>
      </c>
      <c r="H162" s="7" t="s">
        <v>1203</v>
      </c>
      <c r="I162" s="7" t="s">
        <v>1204</v>
      </c>
      <c r="J162" s="7" t="s">
        <v>1205</v>
      </c>
      <c r="K162" s="46" t="s">
        <v>1205</v>
      </c>
    </row>
    <row r="163" spans="1:11">
      <c r="A163" s="18">
        <v>115</v>
      </c>
      <c r="B163" s="18" t="s">
        <v>1097</v>
      </c>
      <c r="C163" s="18" t="s">
        <v>170</v>
      </c>
      <c r="D163" s="7" t="s">
        <v>1046</v>
      </c>
      <c r="E163" s="7" t="s">
        <v>1047</v>
      </c>
      <c r="F163" s="7" t="s">
        <v>1048</v>
      </c>
      <c r="G163" s="7" t="s">
        <v>1049</v>
      </c>
      <c r="H163" s="7" t="s">
        <v>1048</v>
      </c>
      <c r="I163" s="7" t="s">
        <v>1050</v>
      </c>
      <c r="J163" s="7" t="s">
        <v>1051</v>
      </c>
      <c r="K163" s="46" t="s">
        <v>1456</v>
      </c>
    </row>
    <row r="164" spans="1:11">
      <c r="A164" s="18">
        <v>115</v>
      </c>
      <c r="B164" s="18" t="s">
        <v>1097</v>
      </c>
      <c r="C164" s="18" t="s">
        <v>171</v>
      </c>
      <c r="D164" s="7" t="s">
        <v>1119</v>
      </c>
      <c r="E164" s="7" t="s">
        <v>1120</v>
      </c>
      <c r="F164" s="7" t="s">
        <v>1121</v>
      </c>
      <c r="G164" s="7" t="s">
        <v>1122</v>
      </c>
      <c r="H164" s="7" t="s">
        <v>1123</v>
      </c>
      <c r="I164" s="7" t="s">
        <v>1124</v>
      </c>
      <c r="J164" s="7" t="s">
        <v>1125</v>
      </c>
      <c r="K164" s="47" t="s">
        <v>1469</v>
      </c>
    </row>
    <row r="165" spans="1:11">
      <c r="A165" s="18">
        <v>115</v>
      </c>
      <c r="B165" s="18" t="s">
        <v>1097</v>
      </c>
      <c r="C165" s="18" t="s">
        <v>172</v>
      </c>
      <c r="D165" s="7" t="s">
        <v>870</v>
      </c>
      <c r="E165" s="7" t="s">
        <v>871</v>
      </c>
      <c r="F165" s="7" t="s">
        <v>934</v>
      </c>
      <c r="G165" s="7" t="s">
        <v>872</v>
      </c>
      <c r="H165" s="7" t="s">
        <v>1082</v>
      </c>
      <c r="I165" s="7" t="s">
        <v>1083</v>
      </c>
      <c r="J165" s="7" t="s">
        <v>1084</v>
      </c>
      <c r="K165" s="46" t="s">
        <v>1438</v>
      </c>
    </row>
    <row r="166" spans="1:11" ht="126">
      <c r="A166" s="18">
        <v>115</v>
      </c>
      <c r="B166" s="18" t="s">
        <v>1097</v>
      </c>
      <c r="C166" s="18" t="s">
        <v>173</v>
      </c>
      <c r="D166" s="7" t="s">
        <v>1126</v>
      </c>
      <c r="E166" s="7" t="s">
        <v>1127</v>
      </c>
      <c r="F166" s="7" t="s">
        <v>1128</v>
      </c>
      <c r="G166" s="7" t="s">
        <v>1129</v>
      </c>
      <c r="H166" s="7" t="s">
        <v>1130</v>
      </c>
      <c r="I166" s="7" t="s">
        <v>1131</v>
      </c>
      <c r="J166" s="7" t="s">
        <v>1132</v>
      </c>
      <c r="K166" s="48" t="s">
        <v>1470</v>
      </c>
    </row>
    <row r="167" spans="1:11">
      <c r="B167" s="18" t="s">
        <v>1097</v>
      </c>
      <c r="C167" s="18" t="s">
        <v>1213</v>
      </c>
      <c r="D167" s="7" t="s">
        <v>1214</v>
      </c>
      <c r="E167" s="7" t="s">
        <v>1215</v>
      </c>
      <c r="F167" s="7" t="s">
        <v>1216</v>
      </c>
      <c r="G167" s="7" t="s">
        <v>1217</v>
      </c>
      <c r="H167" s="7" t="s">
        <v>1218</v>
      </c>
      <c r="I167" s="7" t="s">
        <v>1219</v>
      </c>
      <c r="J167" s="7" t="s">
        <v>1220</v>
      </c>
      <c r="K167" s="46" t="s">
        <v>1459</v>
      </c>
    </row>
    <row r="168" spans="1:11">
      <c r="A168" s="18">
        <v>170</v>
      </c>
      <c r="B168" s="18" t="s">
        <v>1133</v>
      </c>
      <c r="C168" s="18" t="s">
        <v>174</v>
      </c>
      <c r="D168" s="7" t="s">
        <v>1134</v>
      </c>
      <c r="E168" s="7" t="s">
        <v>1135</v>
      </c>
      <c r="F168" s="7" t="s">
        <v>1136</v>
      </c>
      <c r="G168" s="7" t="s">
        <v>1137</v>
      </c>
      <c r="H168" s="7" t="s">
        <v>1138</v>
      </c>
      <c r="I168" s="7" t="s">
        <v>1139</v>
      </c>
      <c r="J168" s="7" t="s">
        <v>1140</v>
      </c>
      <c r="K168" s="47" t="s">
        <v>1471</v>
      </c>
    </row>
    <row r="169" spans="1:11" ht="409.5">
      <c r="A169" s="18">
        <v>171</v>
      </c>
      <c r="B169" s="18" t="s">
        <v>1133</v>
      </c>
      <c r="C169" s="18" t="s">
        <v>175</v>
      </c>
      <c r="D169" s="7" t="s">
        <v>1299</v>
      </c>
      <c r="E169" s="7" t="s">
        <v>1141</v>
      </c>
      <c r="F169" s="7" t="s">
        <v>1300</v>
      </c>
      <c r="G169" s="7" t="s">
        <v>1142</v>
      </c>
      <c r="H169" s="7" t="s">
        <v>1143</v>
      </c>
      <c r="I169" s="7" t="s">
        <v>1144</v>
      </c>
      <c r="J169" s="7" t="s">
        <v>1222</v>
      </c>
      <c r="K169" s="7" t="s">
        <v>1222</v>
      </c>
    </row>
    <row r="170" spans="1:11" ht="315">
      <c r="A170" s="18">
        <v>172</v>
      </c>
      <c r="B170" s="18" t="s">
        <v>1133</v>
      </c>
      <c r="C170" s="18" t="s">
        <v>176</v>
      </c>
      <c r="D170" s="7" t="s">
        <v>1145</v>
      </c>
      <c r="E170" s="7" t="s">
        <v>1146</v>
      </c>
      <c r="F170" s="7" t="s">
        <v>1147</v>
      </c>
      <c r="G170" s="7" t="s">
        <v>1148</v>
      </c>
      <c r="H170" s="7" t="s">
        <v>1145</v>
      </c>
      <c r="I170" s="7" t="s">
        <v>1149</v>
      </c>
      <c r="J170" s="7" t="s">
        <v>1221</v>
      </c>
      <c r="K170" s="7" t="s">
        <v>1221</v>
      </c>
    </row>
  </sheetData>
  <phoneticPr fontId="11" type="noConversion"/>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2956A-13E4-AA40-908E-D947BA2EEC8F}">
  <dimension ref="A1:C4"/>
  <sheetViews>
    <sheetView workbookViewId="0">
      <selection activeCell="F9" sqref="F9"/>
    </sheetView>
  </sheetViews>
  <sheetFormatPr defaultColWidth="10.875" defaultRowHeight="15.75"/>
  <cols>
    <col min="1" max="16384" width="10.875" style="2"/>
  </cols>
  <sheetData>
    <row r="1" spans="1:3">
      <c r="A1" s="2" t="s">
        <v>1150</v>
      </c>
      <c r="B1" s="2" t="s">
        <v>1151</v>
      </c>
      <c r="C1" s="2" t="s">
        <v>1152</v>
      </c>
    </row>
    <row r="2" spans="1:3">
      <c r="A2" s="2" t="s">
        <v>102</v>
      </c>
      <c r="B2" s="2" t="s">
        <v>132</v>
      </c>
      <c r="C2" s="2" t="s">
        <v>110</v>
      </c>
    </row>
    <row r="3" spans="1:3">
      <c r="A3" s="2" t="s">
        <v>1153</v>
      </c>
      <c r="B3" s="2" t="s">
        <v>1154</v>
      </c>
    </row>
    <row r="4" spans="1:3">
      <c r="A4" s="2" t="s">
        <v>1192</v>
      </c>
    </row>
  </sheetData>
  <pageMargins left="0.7" right="0.7" top="0.75" bottom="0.75" header="0.3" footer="0.3"/>
  <pageSetup paperSize="9"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D4CA8-F1F8-9C44-9F8B-79E8A95EA147}">
  <dimension ref="A1:BM46"/>
  <sheetViews>
    <sheetView showGridLines="0" zoomScaleNormal="100" zoomScaleSheetLayoutView="100" workbookViewId="0">
      <selection activeCell="B1" sqref="A1:B1048576"/>
    </sheetView>
  </sheetViews>
  <sheetFormatPr defaultColWidth="11" defaultRowHeight="15.75"/>
  <cols>
    <col min="1" max="1" width="2.5" style="2" customWidth="1"/>
    <col min="2" max="2" width="3.375" style="21" customWidth="1"/>
    <col min="3" max="9" width="11.375" style="2" customWidth="1"/>
    <col min="10" max="11" width="2.5" style="2" customWidth="1"/>
    <col min="12" max="12" width="12" style="2" customWidth="1"/>
    <col min="13" max="65" width="10.875" style="2"/>
  </cols>
  <sheetData>
    <row r="1" spans="1:65" s="1" customFormat="1">
      <c r="A1" s="5"/>
      <c r="B1" s="6"/>
      <c r="C1" s="5"/>
      <c r="D1" s="5"/>
      <c r="E1" s="5"/>
      <c r="F1" s="5"/>
      <c r="G1" s="5"/>
      <c r="H1" s="5"/>
      <c r="I1" s="5"/>
      <c r="J1" s="5"/>
      <c r="K1" s="5"/>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row>
    <row r="2" spans="1:65" s="1" customFormat="1" ht="13.7" customHeight="1">
      <c r="B2" s="1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row>
    <row r="3" spans="1:65" s="1" customFormat="1" ht="13.7" customHeight="1">
      <c r="B3" s="1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row>
    <row r="4" spans="1:65" s="1" customFormat="1" ht="13.7" customHeight="1" thickBot="1">
      <c r="B4" s="20"/>
      <c r="C4" s="3"/>
      <c r="D4" s="3"/>
      <c r="E4" s="3"/>
      <c r="F4" s="3"/>
      <c r="G4" s="3"/>
      <c r="H4" s="3"/>
      <c r="I4" s="3"/>
      <c r="J4" s="3"/>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row>
    <row r="5" spans="1:65" s="1" customFormat="1" ht="9.9499999999999993" customHeight="1">
      <c r="B5" s="1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row>
    <row r="6" spans="1:65" s="1" customFormat="1" ht="17.25" customHeight="1">
      <c r="B6" s="12" t="s">
        <v>17</v>
      </c>
      <c r="C6" s="55" t="str">
        <f>INDEX(Translations!$C$2:$M$227,MATCH(Introduction!B6,Translations!$C$2:$C$227,0),MATCH(Disclaimer!$D$3,Translations!$C$1:$Q$1,0))</f>
        <v xml:space="preserve">Inledning </v>
      </c>
      <c r="D6" s="55"/>
      <c r="E6" s="55"/>
      <c r="F6" s="55"/>
      <c r="G6" s="55"/>
      <c r="H6" s="55"/>
      <c r="I6" s="55"/>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row>
    <row r="7" spans="1:65" s="1" customFormat="1" ht="8.25" customHeight="1">
      <c r="B7" s="1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row>
    <row r="8" spans="1:65" s="1" customFormat="1" ht="17.45" customHeight="1">
      <c r="B8" s="12" t="s">
        <v>18</v>
      </c>
      <c r="C8" s="63" t="str">
        <f>INDEX(Translations!$C$2:$M$227,MATCH(Introduction!B8,Translations!$C$2:$C$227,0),MATCH(Disclaimer!$D$3,Translations!$C$1:$Q$1,0))</f>
        <v>I Europa regleras PFAS genom flera direktiv och förordningar. Framför allt omfattar ramdirektivet för vatten (WFD)[1]  PFOS som ett prioriterat farligt ämne och fastställer miljökvalitetsnormer för att skydda vattenförekomster. I Dricksvattendirektivet (DWD)[2] fastställdes nyligen gränsvärden för PFAS i dricksvatten i syfte att skydda folkhälsan. Dessutom begränsar REACH-förordningen [3] PFOS och vissa PFAS på grund av deras risker för persistens och bioackumulering. Tillsammans utgör dessa direktiv den rättsliga grunden för detta riskbedömningsverktyg, som är avsett att hjälpa kommunerna att följa dessa standarder och minska miljö- och hälsoriskerna. Detta proaktiva förhållningssätt blir allt viktigare i takt med att lagstiftningen utvecklas och medvetenheten om PFAS långsiktiga effekter ökar i Europa.</v>
      </c>
      <c r="D8" s="63"/>
      <c r="E8" s="63"/>
      <c r="F8" s="63"/>
      <c r="G8" s="63"/>
      <c r="H8" s="63"/>
      <c r="I8" s="63"/>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row>
    <row r="9" spans="1:65" s="1" customFormat="1" ht="17.45" customHeight="1">
      <c r="B9" s="12"/>
      <c r="C9" s="63"/>
      <c r="D9" s="63"/>
      <c r="E9" s="63"/>
      <c r="F9" s="63"/>
      <c r="G9" s="63"/>
      <c r="H9" s="63"/>
      <c r="I9" s="63"/>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row>
    <row r="10" spans="1:65" s="1" customFormat="1" ht="17.45" customHeight="1">
      <c r="B10" s="12"/>
      <c r="C10" s="63"/>
      <c r="D10" s="63"/>
      <c r="E10" s="63"/>
      <c r="F10" s="63"/>
      <c r="G10" s="63"/>
      <c r="H10" s="63"/>
      <c r="I10" s="63"/>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row>
    <row r="11" spans="1:65" s="1" customFormat="1" ht="17.45" customHeight="1">
      <c r="B11" s="12"/>
      <c r="C11" s="63"/>
      <c r="D11" s="63"/>
      <c r="E11" s="63"/>
      <c r="F11" s="63"/>
      <c r="G11" s="63"/>
      <c r="H11" s="63"/>
      <c r="I11" s="63"/>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row>
    <row r="12" spans="1:65" s="1" customFormat="1" ht="18.95" customHeight="1">
      <c r="B12" s="12"/>
      <c r="C12" s="63"/>
      <c r="D12" s="63"/>
      <c r="E12" s="63"/>
      <c r="F12" s="63"/>
      <c r="G12" s="63"/>
      <c r="H12" s="63"/>
      <c r="I12" s="63"/>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row>
    <row r="13" spans="1:65" s="1" customFormat="1" ht="17.45" customHeight="1">
      <c r="B13" s="12"/>
      <c r="C13" s="63"/>
      <c r="D13" s="63"/>
      <c r="E13" s="63"/>
      <c r="F13" s="63"/>
      <c r="G13" s="63"/>
      <c r="H13" s="63"/>
      <c r="I13" s="63"/>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row>
    <row r="14" spans="1:65" s="1" customFormat="1" ht="17.45" customHeight="1">
      <c r="B14" s="12"/>
      <c r="C14" s="63"/>
      <c r="D14" s="63"/>
      <c r="E14" s="63"/>
      <c r="F14" s="63"/>
      <c r="G14" s="63"/>
      <c r="H14" s="63"/>
      <c r="I14" s="63"/>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row>
    <row r="15" spans="1:65" s="1" customFormat="1" ht="9" customHeight="1">
      <c r="B15" s="12" t="s">
        <v>19</v>
      </c>
      <c r="C15" s="64" t="str">
        <f>INDEX(Translations!$C$2:$M$227,MATCH(Introduction!B15,Translations!$C$2:$C$227,0),MATCH(Disclaimer!$D$3,Translations!$C$1:$Q$1,0))</f>
        <v xml:space="preserve">Antalet fall av höga koncentrationer av PFAS i sötvatten, inklusive dricksvatten, ökar i hela EU. Europeiska kommissionen uppmuntrar därför medlemsstaterna att påskynda övervakningen av PFAS och att vidta åtgärder för att uppfylla överensstämmelserna med DWD-parametrarna.  Enligt förvaltningsplanerna för avrinningsdistrikt är en effektiv förvaltning av vattenkvaliteten på avrinningsområdesnivå en viktig förutsättning för att uppnå målen i ramdirektivet om vatten. Med ”behörig myndighet” avses här en eller flera myndigheter som har identifierats genom samordning av administrativa arrangemang inom avrinningsdistrikt. De ansvariga myndigheterna för de olika stegen i vattenförvaltningscykeln och PFAS-gränsvärdena i dessa steg presenteras i figur 1. Figuren är baserad på gällande direktiv (se referenserna 1-6 i referenslistan).  </v>
      </c>
      <c r="D15" s="64"/>
      <c r="E15" s="64"/>
      <c r="F15" s="64"/>
      <c r="G15" s="64"/>
      <c r="H15" s="64"/>
      <c r="I15" s="64"/>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row>
    <row r="16" spans="1:65" s="1" customFormat="1" ht="12" customHeight="1">
      <c r="B16" s="12"/>
      <c r="C16" s="64"/>
      <c r="D16" s="64"/>
      <c r="E16" s="64"/>
      <c r="F16" s="64"/>
      <c r="G16" s="64"/>
      <c r="H16" s="64"/>
      <c r="I16" s="64"/>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row>
    <row r="17" spans="2:65" s="1" customFormat="1" ht="12" customHeight="1">
      <c r="B17" s="12"/>
      <c r="C17" s="64"/>
      <c r="D17" s="64"/>
      <c r="E17" s="64"/>
      <c r="F17" s="64"/>
      <c r="G17" s="64"/>
      <c r="H17" s="64"/>
      <c r="I17" s="64"/>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row>
    <row r="18" spans="2:65" s="1" customFormat="1" ht="12" customHeight="1">
      <c r="B18" s="12"/>
      <c r="C18" s="64"/>
      <c r="D18" s="64"/>
      <c r="E18" s="64"/>
      <c r="F18" s="64"/>
      <c r="G18" s="64"/>
      <c r="H18" s="64"/>
      <c r="I18" s="64"/>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row>
    <row r="19" spans="2:65" s="1" customFormat="1" ht="12" customHeight="1">
      <c r="B19" s="12"/>
      <c r="C19" s="64"/>
      <c r="D19" s="64"/>
      <c r="E19" s="64"/>
      <c r="F19" s="64"/>
      <c r="G19" s="64"/>
      <c r="H19" s="64"/>
      <c r="I19" s="64"/>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row>
    <row r="20" spans="2:65" s="1" customFormat="1" ht="12" customHeight="1">
      <c r="B20" s="12"/>
      <c r="C20" s="64"/>
      <c r="D20" s="64"/>
      <c r="E20" s="64"/>
      <c r="F20" s="64"/>
      <c r="G20" s="64"/>
      <c r="H20" s="64"/>
      <c r="I20" s="64"/>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row>
    <row r="21" spans="2:65" s="1" customFormat="1" ht="12" customHeight="1">
      <c r="B21" s="12"/>
      <c r="C21" s="64"/>
      <c r="D21" s="64"/>
      <c r="E21" s="64"/>
      <c r="F21" s="64"/>
      <c r="G21" s="64"/>
      <c r="H21" s="64"/>
      <c r="I21" s="64"/>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row>
    <row r="22" spans="2:65" s="1" customFormat="1" ht="38.1" customHeight="1">
      <c r="B22" s="12"/>
      <c r="C22" s="64"/>
      <c r="D22" s="64"/>
      <c r="E22" s="64"/>
      <c r="F22" s="64"/>
      <c r="G22" s="64"/>
      <c r="H22" s="64"/>
      <c r="I22" s="64"/>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row>
    <row r="23" spans="2:65" s="1" customFormat="1" ht="12" customHeight="1">
      <c r="B23" s="12" t="s">
        <v>20</v>
      </c>
      <c r="C23" s="64" t="str">
        <f>INDEX(Translations!$C$2:$M$227,MATCH(Introduction!B23,Translations!$C$2:$C$227,0),MATCH(Disclaimer!$D$3,Translations!$C$1:$Q$1,0))</f>
        <v>Detta riskbedömningsverktyg är speciellt utformat för lokala myndigheter och gör det möjligt att identifiera PFAS-risker i vattenmiljöer. Verktyget omfattar hela den kommunala vattencykeln, från vattenuttag och vattenbehandling till vattenförsörjningssystem, avloppsinsamling, avloppsrening och utsläpp av renat avloppsvatten. Verktyget består av åtta steg (åtta tabeller som ska fyllas i). När du har fyllt i tabellerna får du förslag på strategier för att begränsa PFAS-riskerna. Du kan spara dina framsteg och fortsätta senare om det behövs.</v>
      </c>
      <c r="D23" s="64"/>
      <c r="E23" s="64"/>
      <c r="F23" s="64"/>
      <c r="G23" s="64"/>
      <c r="H23" s="64"/>
      <c r="I23" s="64"/>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row>
    <row r="24" spans="2:65" s="1" customFormat="1" ht="12" customHeight="1">
      <c r="B24" s="12"/>
      <c r="C24" s="64"/>
      <c r="D24" s="64"/>
      <c r="E24" s="64"/>
      <c r="F24" s="64"/>
      <c r="G24" s="64"/>
      <c r="H24" s="64"/>
      <c r="I24" s="64"/>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row>
    <row r="25" spans="2:65" s="1" customFormat="1" ht="12" customHeight="1">
      <c r="B25" s="12"/>
      <c r="C25" s="64"/>
      <c r="D25" s="64"/>
      <c r="E25" s="64"/>
      <c r="F25" s="64"/>
      <c r="G25" s="64"/>
      <c r="H25" s="64"/>
      <c r="I25" s="64"/>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row>
    <row r="26" spans="2:65" s="1" customFormat="1" ht="12" customHeight="1">
      <c r="B26" s="12"/>
      <c r="C26" s="64"/>
      <c r="D26" s="64"/>
      <c r="E26" s="64"/>
      <c r="F26" s="64"/>
      <c r="G26" s="64"/>
      <c r="H26" s="64"/>
      <c r="I26" s="64"/>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row>
    <row r="27" spans="2:65" s="1" customFormat="1" ht="12" customHeight="1">
      <c r="B27" s="12"/>
      <c r="C27" s="64"/>
      <c r="D27" s="64"/>
      <c r="E27" s="64"/>
      <c r="F27" s="64"/>
      <c r="G27" s="64"/>
      <c r="H27" s="64"/>
      <c r="I27" s="64"/>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row>
    <row r="28" spans="2:65" s="1" customFormat="1" ht="12" customHeight="1">
      <c r="B28" s="12"/>
      <c r="C28" s="64"/>
      <c r="D28" s="64"/>
      <c r="E28" s="64"/>
      <c r="F28" s="64"/>
      <c r="G28" s="64"/>
      <c r="H28" s="64"/>
      <c r="I28" s="64"/>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row>
    <row r="29" spans="2:65" s="1" customFormat="1" ht="15" customHeight="1">
      <c r="B29" s="12"/>
      <c r="C29" s="66" t="e" vm="1">
        <f>INDEX(Translations!$C$2:$M$227,MATCH(Introduction!B34,Translations!$C$2:$C$227,0),MATCH(Disclaimer!$D$3,Translations!$C$1:$Q$1,0))</f>
        <v>#VALUE!</v>
      </c>
      <c r="D29" s="66"/>
      <c r="E29" s="66"/>
      <c r="F29" s="66"/>
      <c r="G29" s="66"/>
      <c r="H29" s="66"/>
      <c r="I29" s="66"/>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row>
    <row r="30" spans="2:65" s="1" customFormat="1" ht="12" customHeight="1">
      <c r="B30" s="12"/>
      <c r="C30" s="66"/>
      <c r="D30" s="66"/>
      <c r="E30" s="66"/>
      <c r="F30" s="66"/>
      <c r="G30" s="66"/>
      <c r="H30" s="66"/>
      <c r="I30" s="66"/>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row>
    <row r="31" spans="2:65" s="1" customFormat="1" ht="15.95" customHeight="1">
      <c r="B31" s="12"/>
      <c r="C31" s="66"/>
      <c r="D31" s="66"/>
      <c r="E31" s="66"/>
      <c r="F31" s="66"/>
      <c r="G31" s="66"/>
      <c r="H31" s="66"/>
      <c r="I31" s="66"/>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row>
    <row r="32" spans="2:65" s="1" customFormat="1">
      <c r="B32" s="12"/>
      <c r="C32" s="66"/>
      <c r="D32" s="66"/>
      <c r="E32" s="66"/>
      <c r="F32" s="66"/>
      <c r="G32" s="66"/>
      <c r="H32" s="66"/>
      <c r="I32" s="66"/>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row>
    <row r="33" spans="1:65" s="1" customFormat="1">
      <c r="B33" s="12"/>
      <c r="C33" s="66"/>
      <c r="D33" s="66"/>
      <c r="E33" s="66"/>
      <c r="F33" s="66"/>
      <c r="G33" s="66"/>
      <c r="H33" s="66"/>
      <c r="I33" s="66"/>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row>
    <row r="34" spans="1:65" s="1" customFormat="1">
      <c r="B34" s="12" t="s">
        <v>21</v>
      </c>
      <c r="C34" s="66"/>
      <c r="D34" s="66"/>
      <c r="E34" s="66"/>
      <c r="F34" s="66"/>
      <c r="G34" s="66"/>
      <c r="H34" s="66"/>
      <c r="I34" s="66"/>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row>
    <row r="35" spans="1:65" s="1" customFormat="1">
      <c r="B35" s="12" t="s">
        <v>16</v>
      </c>
      <c r="C35" s="66"/>
      <c r="D35" s="66"/>
      <c r="E35" s="66"/>
      <c r="F35" s="66"/>
      <c r="G35" s="66"/>
      <c r="H35" s="66"/>
      <c r="I35" s="66"/>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row>
    <row r="36" spans="1:65" s="1" customFormat="1">
      <c r="B36" s="12"/>
      <c r="C36" s="66"/>
      <c r="D36" s="66"/>
      <c r="E36" s="66"/>
      <c r="F36" s="66"/>
      <c r="G36" s="66"/>
      <c r="H36" s="66"/>
      <c r="I36" s="66"/>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row>
    <row r="37" spans="1:65" s="1" customFormat="1" ht="9.9499999999999993" customHeight="1">
      <c r="B37" s="12"/>
      <c r="C37" s="66"/>
      <c r="D37" s="66"/>
      <c r="E37" s="66"/>
      <c r="F37" s="66"/>
      <c r="G37" s="66"/>
      <c r="H37" s="66"/>
      <c r="I37" s="66"/>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row>
    <row r="38" spans="1:65" s="1" customFormat="1" ht="15.95" customHeight="1">
      <c r="B38" s="12"/>
      <c r="C38" s="66"/>
      <c r="D38" s="66"/>
      <c r="E38" s="66"/>
      <c r="F38" s="66"/>
      <c r="G38" s="66"/>
      <c r="H38" s="66"/>
      <c r="I38" s="66"/>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row>
    <row r="39" spans="1:65" s="1" customFormat="1">
      <c r="B39" s="12"/>
      <c r="C39" s="66"/>
      <c r="D39" s="66"/>
      <c r="E39" s="66"/>
      <c r="F39" s="66"/>
      <c r="G39" s="66"/>
      <c r="H39" s="66"/>
      <c r="I39" s="66"/>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row>
    <row r="40" spans="1:65" s="1" customFormat="1">
      <c r="B40" s="12"/>
      <c r="C40" s="66"/>
      <c r="D40" s="66"/>
      <c r="E40" s="66"/>
      <c r="F40" s="66"/>
      <c r="G40" s="66"/>
      <c r="H40" s="66"/>
      <c r="I40" s="66"/>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row>
    <row r="41" spans="1:65" s="1" customFormat="1">
      <c r="B41" s="12"/>
      <c r="C41" s="66"/>
      <c r="D41" s="66"/>
      <c r="E41" s="66"/>
      <c r="F41" s="66"/>
      <c r="G41" s="66"/>
      <c r="H41" s="66"/>
      <c r="I41" s="66"/>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row>
    <row r="42" spans="1:65" s="1" customFormat="1">
      <c r="B42" s="12"/>
      <c r="C42" s="66"/>
      <c r="D42" s="66"/>
      <c r="E42" s="66"/>
      <c r="F42" s="66"/>
      <c r="G42" s="66"/>
      <c r="H42" s="66"/>
      <c r="I42" s="66"/>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row>
    <row r="43" spans="1:65" s="1" customFormat="1" ht="24.75" customHeight="1" thickBot="1">
      <c r="B43" s="12" t="s">
        <v>22</v>
      </c>
      <c r="C43" s="65" t="str">
        <f>INDEX(Translations!$C$2:$M$227,MATCH(Introduction!B43,Translations!$C$2:$C$227,0),MATCH(Disclaimer!$D$3,Translations!$C$1:$Q$1,0))</f>
        <v>Figure 1.  Sustainable water treatment cycle stages.  All the AA-EQS mentioned in Figure 1 are in accordance to [5]. However, AA-EQS may be subject to change with new directives.</v>
      </c>
      <c r="D43" s="65"/>
      <c r="E43" s="65"/>
      <c r="F43" s="65"/>
      <c r="G43" s="65"/>
      <c r="H43" s="65"/>
      <c r="I43" s="65"/>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row>
    <row r="44" spans="1:65" s="1" customFormat="1" ht="17.25" customHeight="1" thickBot="1">
      <c r="B44" s="12"/>
      <c r="C44" s="42"/>
      <c r="D44" s="42"/>
      <c r="E44" s="42"/>
      <c r="F44" s="42"/>
      <c r="G44" s="42"/>
      <c r="H44" s="42"/>
      <c r="I44" s="10" t="str">
        <f>INDEX(Translations!$C$2:$M$227,MATCH(Introduction!B35,Translations!$C$2:$C$227,0),MATCH(Disclaimer!$D$3,Translations!$C$1:$Q$1,0))</f>
        <v>Nästa sida</v>
      </c>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row>
    <row r="45" spans="1:65" s="1" customFormat="1" ht="15.95" customHeight="1">
      <c r="B45" s="1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row>
    <row r="46" spans="1:65" s="1" customFormat="1">
      <c r="A46" s="5"/>
      <c r="B46" s="6"/>
      <c r="C46" s="5"/>
      <c r="D46" s="5"/>
      <c r="E46" s="5"/>
      <c r="F46" s="5"/>
      <c r="G46" s="5"/>
      <c r="H46" s="5"/>
      <c r="I46" s="5"/>
      <c r="J46" s="5"/>
      <c r="K46" s="5"/>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row>
  </sheetData>
  <mergeCells count="6">
    <mergeCell ref="C6:I6"/>
    <mergeCell ref="C8:I14"/>
    <mergeCell ref="C15:I22"/>
    <mergeCell ref="C43:I43"/>
    <mergeCell ref="C23:I28"/>
    <mergeCell ref="C29:I42"/>
  </mergeCells>
  <hyperlinks>
    <hyperlink ref="C8:I14" location="References!A1" display="References!A1" xr:uid="{6D645F85-756C-184C-B90C-B1B2AA1222ED}"/>
    <hyperlink ref="I44" location="PFAS!A1" display="PFAS!A1" xr:uid="{7C8D3485-53B0-4BF4-A1CE-A5A047870787}"/>
  </hyperlinks>
  <printOptions horizontalCentered="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79BC3-16DB-CE4E-ACFC-074E4498D62A}">
  <dimension ref="A1:BM49"/>
  <sheetViews>
    <sheetView showGridLines="0" topLeftCell="A7" zoomScaleNormal="100" zoomScaleSheetLayoutView="100" workbookViewId="0">
      <selection activeCell="B7" sqref="A1:B1048576"/>
    </sheetView>
  </sheetViews>
  <sheetFormatPr defaultColWidth="11" defaultRowHeight="15.75"/>
  <cols>
    <col min="1" max="1" width="2.5" style="2" customWidth="1"/>
    <col min="2" max="2" width="3.125" style="21" customWidth="1"/>
    <col min="3" max="9" width="11.375" style="2" customWidth="1"/>
    <col min="10" max="11" width="2.5" style="2" customWidth="1"/>
    <col min="12" max="12" width="12" style="2" customWidth="1"/>
    <col min="13" max="65" width="11" style="2"/>
  </cols>
  <sheetData>
    <row r="1" spans="1:65" s="1" customFormat="1">
      <c r="A1" s="5"/>
      <c r="B1" s="6"/>
      <c r="C1" s="5"/>
      <c r="D1" s="5"/>
      <c r="E1" s="5"/>
      <c r="F1" s="5"/>
      <c r="G1" s="5"/>
      <c r="H1" s="5"/>
      <c r="I1" s="5"/>
      <c r="J1" s="5"/>
      <c r="K1" s="5"/>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row>
    <row r="2" spans="1:65" s="1" customFormat="1" ht="13.7" customHeight="1">
      <c r="B2" s="1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row>
    <row r="3" spans="1:65" s="1" customFormat="1" ht="13.7" customHeight="1">
      <c r="B3" s="1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row>
    <row r="4" spans="1:65" s="1" customFormat="1" ht="13.7" customHeight="1" thickBot="1">
      <c r="B4" s="20"/>
      <c r="C4" s="3"/>
      <c r="D4" s="3"/>
      <c r="E4" s="3"/>
      <c r="F4" s="3"/>
      <c r="G4" s="3"/>
      <c r="H4" s="3"/>
      <c r="I4" s="3"/>
      <c r="J4" s="3"/>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row>
    <row r="5" spans="1:65" s="1" customFormat="1" ht="6" customHeight="1">
      <c r="B5" s="1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row>
    <row r="6" spans="1:65" s="1" customFormat="1" ht="18.75">
      <c r="B6" s="12" t="s">
        <v>1193</v>
      </c>
      <c r="C6" s="55" t="str">
        <f>INDEX(Translations!$C$2:$M$227,MATCH(PFAS!B6,Translations!$C$2:$C$227,0),MATCH(Disclaimer!$D$3,Translations!$C$1:$Q$1,0))</f>
        <v xml:space="preserve">Vad är PFAS? </v>
      </c>
      <c r="D6" s="55"/>
      <c r="E6" s="55"/>
      <c r="F6" s="55"/>
      <c r="G6" s="55"/>
      <c r="H6" s="55"/>
      <c r="I6" s="55"/>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row>
    <row r="7" spans="1:65" s="1" customFormat="1" ht="16.7" customHeight="1">
      <c r="B7" s="12" t="s">
        <v>1195</v>
      </c>
      <c r="C7" s="63" t="str">
        <f>INDEX(Translations!$C$2:$M$227,MATCH(PFAS!B7,Translations!$C$2:$C$227,0),MATCH(Disclaimer!$D$3,Translations!$C$1:$Q$1,0))</f>
        <v xml:space="preserve">PFAS förekommer inte naturligt i miljön, utan deras närvaro är av antropogent ursprung [7]. PFAS är mycket effektiva ytaktiva ämnen och ytskyddsmedel tack vare närvaron av perfluorkolföreningarna, som är både hydrofoba och oleofoba [8]. Dessa egenskaper, tillsammans med mekanisk styrka, tröghet, termisk stabilitet och motståndskraft mot nedbrytning, har lett till en stor efterfrågan på PFAS globalt. På grund av deras extrema beständighet (som beror på den starka bindningen mellan kol och fluor) och oförmåga att brytas ned biologiskt i miljön [9] kallas PFAS ibland för ”evighetskemikalier”[10]. </v>
      </c>
      <c r="D7" s="63"/>
      <c r="E7" s="63"/>
      <c r="F7" s="63"/>
      <c r="G7" s="63"/>
      <c r="H7" s="63"/>
      <c r="I7" s="63"/>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row>
    <row r="8" spans="1:65" s="1" customFormat="1" ht="16.7" customHeight="1">
      <c r="B8" s="12"/>
      <c r="C8" s="63"/>
      <c r="D8" s="63"/>
      <c r="E8" s="63"/>
      <c r="F8" s="63"/>
      <c r="G8" s="63"/>
      <c r="H8" s="63"/>
      <c r="I8" s="63"/>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row>
    <row r="9" spans="1:65" s="1" customFormat="1" ht="16.7" customHeight="1">
      <c r="B9" s="12"/>
      <c r="C9" s="63"/>
      <c r="D9" s="63"/>
      <c r="E9" s="63"/>
      <c r="F9" s="63"/>
      <c r="G9" s="63"/>
      <c r="H9" s="63"/>
      <c r="I9" s="63"/>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row>
    <row r="10" spans="1:65" s="1" customFormat="1" ht="16.7" customHeight="1">
      <c r="B10" s="12"/>
      <c r="C10" s="63"/>
      <c r="D10" s="63"/>
      <c r="E10" s="63"/>
      <c r="F10" s="63"/>
      <c r="G10" s="63"/>
      <c r="H10" s="63"/>
      <c r="I10" s="63"/>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row>
    <row r="11" spans="1:65" s="1" customFormat="1" ht="16.7" customHeight="1">
      <c r="B11" s="12"/>
      <c r="C11" s="63"/>
      <c r="D11" s="63"/>
      <c r="E11" s="63"/>
      <c r="F11" s="63"/>
      <c r="G11" s="63"/>
      <c r="H11" s="63"/>
      <c r="I11" s="63"/>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row>
    <row r="12" spans="1:65" s="1" customFormat="1" ht="16.7" customHeight="1">
      <c r="B12" s="12"/>
      <c r="C12" s="63"/>
      <c r="D12" s="63"/>
      <c r="E12" s="63"/>
      <c r="F12" s="63"/>
      <c r="G12" s="63"/>
      <c r="H12" s="63"/>
      <c r="I12" s="63"/>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row>
    <row r="13" spans="1:65" s="1" customFormat="1" ht="13.7" customHeight="1">
      <c r="B13" s="12" t="s">
        <v>1196</v>
      </c>
      <c r="C13" s="63" t="str">
        <f>INDEX(Translations!$C$2:$M$227,MATCH(PFAS!B13,Translations!$C$2:$C$227,0),MATCH(Disclaimer!$D$3,Translations!$C$1:$Q$1,0))</f>
        <v xml:space="preserve">Även om vissa komplexa molekyler kan brytas ned delvis över tid, omvandlas de slutligen till långlivade PFAS, som perfluoroktansyra (PFOA) eller perfluoroktansulfonsyra (PFOS), samt andra mindre perfluorerade föreningar som stannar kvar i miljön [11]. Många PFAS-föreningar bioackumuleras i människor, djur och växter [12]. Bland det begränsade antal som har undersökts ingående anses majoriteten vara giftiga. Den omfattande användningen av PFAS sedan 1950-talet har lett till ackumulering av dessa ämnen i olika delar av miljön, inklusive grundvatten, sötvatten, havsvatten, regnvatten, jord, sediment, slam och avloppsvatten från avloppsreningsverk, samt i levande organismer och livsmedelskällor [8], [13], [14]. </v>
      </c>
      <c r="D13" s="63"/>
      <c r="E13" s="63"/>
      <c r="F13" s="63"/>
      <c r="G13" s="63"/>
      <c r="H13" s="63"/>
      <c r="I13" s="63"/>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row>
    <row r="14" spans="1:65" s="1" customFormat="1" ht="13.7" customHeight="1">
      <c r="B14" s="12" t="s">
        <v>1197</v>
      </c>
      <c r="C14" s="63"/>
      <c r="D14" s="63"/>
      <c r="E14" s="63"/>
      <c r="F14" s="63"/>
      <c r="G14" s="63"/>
      <c r="H14" s="63"/>
      <c r="I14" s="63"/>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row>
    <row r="15" spans="1:65" s="1" customFormat="1" ht="13.7" customHeight="1">
      <c r="B15" s="12"/>
      <c r="C15" s="63"/>
      <c r="D15" s="63"/>
      <c r="E15" s="63"/>
      <c r="F15" s="63"/>
      <c r="G15" s="63"/>
      <c r="H15" s="63"/>
      <c r="I15" s="63"/>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row>
    <row r="16" spans="1:65" s="1" customFormat="1" ht="13.7" customHeight="1">
      <c r="B16" s="12"/>
      <c r="C16" s="63"/>
      <c r="D16" s="63"/>
      <c r="E16" s="63"/>
      <c r="F16" s="63"/>
      <c r="G16" s="63"/>
      <c r="H16" s="63"/>
      <c r="I16" s="63"/>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row>
    <row r="17" spans="2:65" s="1" customFormat="1" ht="13.7" customHeight="1">
      <c r="B17" s="12"/>
      <c r="C17" s="63"/>
      <c r="D17" s="63"/>
      <c r="E17" s="63"/>
      <c r="F17" s="63"/>
      <c r="G17" s="63"/>
      <c r="H17" s="63"/>
      <c r="I17" s="63"/>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row>
    <row r="18" spans="2:65" s="1" customFormat="1" ht="13.7" customHeight="1">
      <c r="B18" s="12"/>
      <c r="C18" s="63"/>
      <c r="D18" s="63"/>
      <c r="E18" s="63"/>
      <c r="F18" s="63"/>
      <c r="G18" s="63"/>
      <c r="H18" s="63"/>
      <c r="I18" s="63"/>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row>
    <row r="19" spans="2:65" s="1" customFormat="1" ht="13.7" customHeight="1">
      <c r="B19" s="12"/>
      <c r="C19" s="63"/>
      <c r="D19" s="63"/>
      <c r="E19" s="63"/>
      <c r="F19" s="63"/>
      <c r="G19" s="63"/>
      <c r="H19" s="63"/>
      <c r="I19" s="63"/>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row>
    <row r="20" spans="2:65" s="1" customFormat="1" ht="13.7" customHeight="1">
      <c r="B20" s="12"/>
      <c r="C20" s="63"/>
      <c r="D20" s="63"/>
      <c r="E20" s="63"/>
      <c r="F20" s="63"/>
      <c r="G20" s="63"/>
      <c r="H20" s="63"/>
      <c r="I20" s="63"/>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row>
    <row r="21" spans="2:65" s="1" customFormat="1" ht="12.75" customHeight="1">
      <c r="B21" s="12" t="s">
        <v>1198</v>
      </c>
      <c r="C21" s="59" t="str">
        <f>INDEX(Translations!$C$2:$M$227,MATCH(PFAS!B14,Translations!$C$2:$C$227,0),MATCH(Disclaimer!$D$3,Translations!$C$1:$Q$1,0))</f>
        <v>Var uppmärksam på att ett förslag om begränsning av PFAS i brandsläckningsskum (benämnt “Restricting the use of per- and polyfluoroalkyl substances (PFASs) in fire-fighting foams” av ECHA) för närvarande är aktuellt (våren 2025). De exakta datumen för när förslaget träder i kraft är ännu inte kända.
I framtiden kan brandsläckningsskum därför komma att inte längre utgöra en PFAS-relaterad risk för människor och miljö, men för närvarande gör de det fortfarande.
När man bedömer de nuvarande riskerna är det viktigt att beakta alla potentiella källor till förorening, särskilt eftersom befintliga PFAS-föroreningar inte försvinner av sig själva.</v>
      </c>
      <c r="D21" s="59"/>
      <c r="E21" s="59"/>
      <c r="F21" s="59"/>
      <c r="G21" s="59"/>
      <c r="H21" s="59"/>
      <c r="I21" s="59"/>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row>
    <row r="22" spans="2:65" s="1" customFormat="1" ht="12.75" customHeight="1">
      <c r="B22" s="12"/>
      <c r="C22" s="59"/>
      <c r="D22" s="59"/>
      <c r="E22" s="59"/>
      <c r="F22" s="59"/>
      <c r="G22" s="59"/>
      <c r="H22" s="59"/>
      <c r="I22" s="59"/>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row>
    <row r="23" spans="2:65" s="1" customFormat="1" ht="18.95" customHeight="1">
      <c r="B23" s="12"/>
      <c r="C23" s="59"/>
      <c r="D23" s="59"/>
      <c r="E23" s="59"/>
      <c r="F23" s="59"/>
      <c r="G23" s="59"/>
      <c r="H23" s="59"/>
      <c r="I23" s="59"/>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row>
    <row r="24" spans="2:65" s="1" customFormat="1" ht="12.75" customHeight="1">
      <c r="B24" s="12"/>
      <c r="C24" s="59"/>
      <c r="D24" s="59"/>
      <c r="E24" s="59"/>
      <c r="F24" s="59"/>
      <c r="G24" s="59"/>
      <c r="H24" s="59"/>
      <c r="I24" s="59"/>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row>
    <row r="25" spans="2:65" s="1" customFormat="1" ht="12.75" customHeight="1">
      <c r="B25" s="12"/>
      <c r="C25" s="59"/>
      <c r="D25" s="59"/>
      <c r="E25" s="59"/>
      <c r="F25" s="59"/>
      <c r="G25" s="59"/>
      <c r="H25" s="59"/>
      <c r="I25" s="59"/>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row>
    <row r="26" spans="2:65" s="1" customFormat="1" ht="12.75" customHeight="1">
      <c r="B26" s="12"/>
      <c r="C26" s="59"/>
      <c r="D26" s="59"/>
      <c r="E26" s="59"/>
      <c r="F26" s="59"/>
      <c r="G26" s="59"/>
      <c r="H26" s="59"/>
      <c r="I26" s="59"/>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row>
    <row r="27" spans="2:65" s="1" customFormat="1" ht="12.75" customHeight="1">
      <c r="B27" s="1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row>
    <row r="28" spans="2:65" s="1" customFormat="1" ht="12.75" customHeight="1">
      <c r="B28" s="12"/>
      <c r="C28" s="63" t="str">
        <f>INDEX(Translations!$C$2:$M$227,MATCH(PFAS!B21,Translations!$C$2:$C$227,0),MATCH(Disclaimer!$D$3,Translations!$C$1:$Q$1,0))</f>
        <v xml:space="preserve">I detta dokument hänvisar vi till PFAS i enlighet med OECD:s definition [15], övers.: ”PFAS definieras som fluorerade ämnen som innehåller minst en fullständigt fluorinerad metyl- eller metylenkolatom (utan någon H/Cl/Br/I-atom kopplad till den). Med några få undantag omfattar definitionen alla kemikalier som innehåller åtminstone en perfluorerad metylengrupp (-CF3) eller en perfluorerad metylengrupp (-CF2-).” </v>
      </c>
      <c r="D28" s="63"/>
      <c r="E28" s="63"/>
      <c r="F28" s="63"/>
      <c r="G28" s="63"/>
      <c r="H28" s="63"/>
      <c r="I28" s="63"/>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row>
    <row r="29" spans="2:65" s="1" customFormat="1" ht="12" customHeight="1">
      <c r="B29" s="12"/>
      <c r="C29" s="63"/>
      <c r="D29" s="63"/>
      <c r="E29" s="63"/>
      <c r="F29" s="63"/>
      <c r="G29" s="63"/>
      <c r="H29" s="63"/>
      <c r="I29" s="63"/>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row>
    <row r="30" spans="2:65" s="1" customFormat="1" ht="12" customHeight="1">
      <c r="B30" s="12"/>
      <c r="C30" s="63"/>
      <c r="D30" s="63"/>
      <c r="E30" s="63"/>
      <c r="F30" s="63"/>
      <c r="G30" s="63"/>
      <c r="H30" s="63"/>
      <c r="I30" s="63"/>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row>
    <row r="31" spans="2:65" s="1" customFormat="1" ht="12" customHeight="1">
      <c r="B31" s="12"/>
      <c r="C31" s="63"/>
      <c r="D31" s="63"/>
      <c r="E31" s="63"/>
      <c r="F31" s="63"/>
      <c r="G31" s="63"/>
      <c r="H31" s="63"/>
      <c r="I31" s="63"/>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row>
    <row r="32" spans="2:65" s="1" customFormat="1" ht="12" customHeight="1">
      <c r="B32" s="1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row>
    <row r="33" spans="1:65" s="1" customFormat="1" ht="15" customHeight="1">
      <c r="B33" s="1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row>
    <row r="34" spans="1:65" s="1" customFormat="1" ht="15" customHeight="1">
      <c r="B34" s="1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row>
    <row r="35" spans="1:65" s="1" customFormat="1" ht="15" customHeight="1">
      <c r="B35" s="12" t="s">
        <v>16</v>
      </c>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row>
    <row r="36" spans="1:65" s="1" customFormat="1" ht="15" customHeight="1">
      <c r="B36" s="1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row>
    <row r="37" spans="1:65" s="1" customFormat="1" ht="15" customHeight="1">
      <c r="B37" s="1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row>
    <row r="38" spans="1:65" s="1" customFormat="1" ht="15" customHeight="1">
      <c r="B38" s="1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row>
    <row r="39" spans="1:65" s="1" customFormat="1" ht="15" customHeight="1">
      <c r="B39" s="1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row>
    <row r="40" spans="1:65" s="1" customFormat="1" ht="12" customHeight="1">
      <c r="B40" s="1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row>
    <row r="41" spans="1:65" s="1" customFormat="1" ht="12" customHeight="1">
      <c r="B41" s="1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row>
    <row r="42" spans="1:65" s="1" customFormat="1" ht="12" customHeight="1">
      <c r="B42" s="1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row>
    <row r="43" spans="1:65" s="1" customFormat="1" ht="12" customHeight="1">
      <c r="B43" s="12"/>
      <c r="C43" s="36"/>
      <c r="D43" s="36"/>
      <c r="E43" s="36"/>
      <c r="F43" s="36"/>
      <c r="G43" s="36"/>
      <c r="H43" s="36"/>
      <c r="I43" s="36"/>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row>
    <row r="44" spans="1:65" s="1" customFormat="1" ht="12" customHeight="1">
      <c r="B44" s="12"/>
      <c r="C44" s="36"/>
      <c r="D44" s="36"/>
      <c r="E44" s="36"/>
      <c r="F44" s="36"/>
      <c r="G44" s="36"/>
      <c r="H44" s="36"/>
      <c r="I44" s="36"/>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row>
    <row r="45" spans="1:65" s="1" customFormat="1" ht="12" customHeight="1">
      <c r="B45" s="12"/>
      <c r="C45" s="36"/>
      <c r="D45" s="36"/>
      <c r="E45" s="36"/>
      <c r="F45" s="36"/>
      <c r="G45" s="36"/>
      <c r="H45" s="36"/>
      <c r="I45" s="36"/>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row>
    <row r="46" spans="1:65" s="1" customFormat="1" ht="19.5" customHeight="1" thickBot="1">
      <c r="B46" s="12"/>
      <c r="C46" s="36"/>
      <c r="D46" s="36"/>
      <c r="E46" s="36"/>
      <c r="F46" s="36"/>
      <c r="G46" s="36"/>
      <c r="H46" s="36"/>
      <c r="I46" s="36"/>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row>
    <row r="47" spans="1:65" ht="14.25" customHeight="1" thickBot="1">
      <c r="A47" s="1"/>
      <c r="B47" s="12"/>
      <c r="C47" s="1"/>
      <c r="D47" s="1"/>
      <c r="E47" s="1"/>
      <c r="F47" s="1"/>
      <c r="G47" s="1"/>
      <c r="H47" s="1"/>
      <c r="I47" s="10" t="str">
        <f>INDEX(Translations!$C$2:$M$227,MATCH(PFAS!B35,Translations!$C$2:$C$227,0),MATCH(Disclaimer!$D$3,Translations!$C$1:$Q$1,0))</f>
        <v>Nästa sida</v>
      </c>
      <c r="J47" s="1"/>
      <c r="K47" s="1"/>
    </row>
    <row r="48" spans="1:65" ht="14.25" customHeight="1">
      <c r="A48" s="1"/>
      <c r="B48" s="12"/>
      <c r="C48" s="1"/>
      <c r="D48" s="1"/>
      <c r="E48" s="1"/>
      <c r="F48" s="1"/>
      <c r="G48" s="1"/>
      <c r="H48" s="1"/>
      <c r="I48" s="1"/>
      <c r="J48" s="1"/>
      <c r="K48" s="1"/>
    </row>
    <row r="49" spans="1:11">
      <c r="A49" s="5"/>
      <c r="B49" s="6"/>
      <c r="C49" s="5"/>
      <c r="D49" s="5"/>
      <c r="E49" s="5"/>
      <c r="F49" s="5"/>
      <c r="G49" s="5"/>
      <c r="H49" s="5"/>
      <c r="I49" s="5"/>
      <c r="J49" s="5"/>
      <c r="K49" s="5"/>
    </row>
  </sheetData>
  <mergeCells count="5">
    <mergeCell ref="C6:I6"/>
    <mergeCell ref="C7:I12"/>
    <mergeCell ref="C13:I20"/>
    <mergeCell ref="C21:I26"/>
    <mergeCell ref="C28:I31"/>
  </mergeCells>
  <hyperlinks>
    <hyperlink ref="C7:I12" location="References!A1" display="References!A1" xr:uid="{D6AD69E8-B577-094A-A28C-8B52DABB0911}"/>
    <hyperlink ref="C13:I20" location="References!A1" display="References!A1" xr:uid="{6A4B135D-D5B4-7C4C-A4C4-FCAA2A2615F8}"/>
    <hyperlink ref="C28:I31" location="References!A1" display="References!A1" xr:uid="{9F930E0C-E988-4B47-9DA1-2069B3278271}"/>
    <hyperlink ref="I47" location="Definitions!A1" display="Definitions!A1" xr:uid="{D460A794-2537-4168-9516-9662644D92CE}"/>
  </hyperlinks>
  <printOptions horizontalCentered="1"/>
  <pageMargins left="0.7" right="0.7" top="0.75" bottom="0.75" header="0.3" footer="0.3"/>
  <pageSetup paperSize="9" orientation="portrait" r:id="rId1"/>
  <rowBreaks count="1" manualBreakCount="1">
    <brk id="49" min="2"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AD384-0B8A-314B-B3BE-704B1C6FB19E}">
  <dimension ref="A1:BM90"/>
  <sheetViews>
    <sheetView showGridLines="0" zoomScaleNormal="100" zoomScaleSheetLayoutView="136" workbookViewId="0">
      <selection activeCell="O11" sqref="O11"/>
    </sheetView>
  </sheetViews>
  <sheetFormatPr defaultColWidth="11" defaultRowHeight="15.75"/>
  <cols>
    <col min="1" max="1" width="3" style="2" customWidth="1"/>
    <col min="2" max="2" width="3.625" style="21" customWidth="1"/>
    <col min="3" max="9" width="11.375" style="2" customWidth="1"/>
    <col min="10" max="10" width="3" style="2" customWidth="1"/>
    <col min="11" max="11" width="3.375" style="2" customWidth="1"/>
    <col min="12" max="12" width="12" style="2" customWidth="1"/>
    <col min="13" max="64" width="10.875" style="2"/>
  </cols>
  <sheetData>
    <row r="1" spans="1:65" s="1" customFormat="1">
      <c r="A1" s="5"/>
      <c r="B1" s="6"/>
      <c r="C1" s="5"/>
      <c r="D1" s="5"/>
      <c r="E1" s="5"/>
      <c r="F1" s="5"/>
      <c r="G1" s="5"/>
      <c r="H1" s="5"/>
      <c r="I1" s="5"/>
      <c r="J1" s="5"/>
      <c r="K1" s="5"/>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row>
    <row r="2" spans="1:65" s="1" customFormat="1" ht="13.7" customHeight="1">
      <c r="B2" s="1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row>
    <row r="3" spans="1:65" s="1" customFormat="1" ht="13.7" customHeight="1">
      <c r="B3" s="1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row>
    <row r="4" spans="1:65" s="1" customFormat="1" ht="14.1" customHeight="1" thickBot="1">
      <c r="B4" s="20"/>
      <c r="C4" s="3"/>
      <c r="D4" s="3"/>
      <c r="E4" s="3"/>
      <c r="F4" s="3"/>
      <c r="G4" s="3"/>
      <c r="H4" s="3"/>
      <c r="I4" s="3"/>
      <c r="J4" s="3"/>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row>
    <row r="5" spans="1:65" s="1" customFormat="1">
      <c r="B5" s="1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row>
    <row r="6" spans="1:65" s="1" customFormat="1" ht="17.25" customHeight="1">
      <c r="B6" s="12" t="s">
        <v>23</v>
      </c>
      <c r="C6" s="55" t="str">
        <f>INDEX(Translations!$C$2:$M$227,MATCH(Definitions!B6,Translations!$C$2:$C$227,0),MATCH(Disclaimer!$D$3,Translations!$C$1:$Q$1,0))</f>
        <v>Definitioner:</v>
      </c>
      <c r="D6" s="55"/>
      <c r="E6" s="55"/>
      <c r="F6" s="55"/>
      <c r="G6" s="55"/>
      <c r="H6" s="55"/>
      <c r="I6" s="55"/>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row>
    <row r="7" spans="1:65" s="1" customFormat="1" ht="9.9499999999999993" customHeight="1">
      <c r="B7" s="1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row>
    <row r="8" spans="1:65" s="1" customFormat="1" ht="13.5" customHeight="1">
      <c r="B8" s="12" t="s">
        <v>24</v>
      </c>
      <c r="C8" s="64" t="str">
        <f>INDEX(Translations!$C$2:$M$227,MATCH(Definitions!B8,Translations!$C$2:$C$227,0),MATCH(Disclaimer!$D$3,Translations!$C$1:$Q$1,0))</f>
        <v>Intressenter - allmännyttigt företag (och tjänsteleverantör). En intressent är en organisation som förvaltar och driver vattenreningsverk, avloppsreningsverk och distributionsnät. De säkerställer leverans av säkert dricksvatten och effektiv rening av avloppsvatten.</v>
      </c>
      <c r="D8" s="64"/>
      <c r="E8" s="64"/>
      <c r="F8" s="64"/>
      <c r="G8" s="64"/>
      <c r="H8" s="64"/>
      <c r="I8" s="64"/>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row>
    <row r="9" spans="1:65" s="1" customFormat="1" ht="13.5" customHeight="1">
      <c r="B9" s="12"/>
      <c r="C9" s="64"/>
      <c r="D9" s="64"/>
      <c r="E9" s="64"/>
      <c r="F9" s="64"/>
      <c r="G9" s="64"/>
      <c r="H9" s="64"/>
      <c r="I9" s="64"/>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row>
    <row r="10" spans="1:65" s="1" customFormat="1" ht="15" customHeight="1">
      <c r="B10" s="12"/>
      <c r="C10" s="64"/>
      <c r="D10" s="64"/>
      <c r="E10" s="64"/>
      <c r="F10" s="64"/>
      <c r="G10" s="64"/>
      <c r="H10" s="64"/>
      <c r="I10" s="64"/>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row>
    <row r="11" spans="1:65" s="1" customFormat="1" ht="15" customHeight="1">
      <c r="B11" s="12" t="s">
        <v>25</v>
      </c>
      <c r="C11" s="64" t="str">
        <f>INDEX(Translations!$C$2:$M$227,MATCH(Definitions!B11,Translations!$C$2:$C$227,0),MATCH(Disclaimer!$D$3,Translations!$C$1:$Q$1,0))</f>
        <v xml:space="preserve">Vattenkälla - en naturlig eller konstruerad vattenförekomst från vilken vatten tas upp för mänsklig konsumtion. Här kategoriserar vi vattenkällor i ytvatten och grundvatten. </v>
      </c>
      <c r="D11" s="64"/>
      <c r="E11" s="64"/>
      <c r="F11" s="64"/>
      <c r="G11" s="64"/>
      <c r="H11" s="64"/>
      <c r="I11" s="64"/>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row>
    <row r="12" spans="1:65" s="1" customFormat="1" ht="15" customHeight="1">
      <c r="B12" s="12"/>
      <c r="C12" s="64"/>
      <c r="D12" s="64"/>
      <c r="E12" s="64"/>
      <c r="F12" s="64"/>
      <c r="G12" s="64"/>
      <c r="H12" s="64"/>
      <c r="I12" s="64"/>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row>
    <row r="13" spans="1:65" s="1" customFormat="1" ht="16.5" customHeight="1">
      <c r="B13" s="22" t="s">
        <v>26</v>
      </c>
      <c r="C13" s="63" t="str">
        <f>INDEX(Translations!$C$2:$M$227,MATCH(Definitions!B13,Translations!$C$2:$C$227,0),MATCH(Disclaimer!$D$3,Translations!$C$1:$Q$1,0))</f>
        <v>Vattenuttag - är processen att ta vatten från en källa. För statistiska ändamål inom Europeiska unionen (EU) är det grundvatten och ytvatten som samlas in för användning av hushåll och företag (Eurostats ordlista [16]).</v>
      </c>
      <c r="D13" s="63"/>
      <c r="E13" s="63"/>
      <c r="F13" s="63"/>
      <c r="G13" s="63"/>
      <c r="H13" s="63"/>
      <c r="I13" s="63"/>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row>
    <row r="14" spans="1:65" s="1" customFormat="1" ht="14.25" customHeight="1">
      <c r="B14" s="12"/>
      <c r="C14" s="63"/>
      <c r="D14" s="63"/>
      <c r="E14" s="63"/>
      <c r="F14" s="63"/>
      <c r="G14" s="63"/>
      <c r="H14" s="63"/>
      <c r="I14" s="63"/>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row>
    <row r="15" spans="1:65" s="1" customFormat="1" ht="8.25" customHeight="1">
      <c r="B15" s="1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row>
    <row r="16" spans="1:65" s="1" customFormat="1" ht="7.5" customHeight="1">
      <c r="B16" s="12"/>
      <c r="C16" s="77" t="str">
        <f>INDEX(Translations!$C$2:$M$227,MATCH(Definitions!B57,Translations!$C$2:$C$227,0),MATCH(Disclaimer!$D$3,Translations!$C$1:$Q$1,0))</f>
        <v>PFAS kan analyseras genom att mäta enskilda, specifika ämnen eller genom att använda olika typer av PFAS-summaanalyser, beroende på regionala riktlinjer och tillgänglighet på metoder. PFAS-summa analyser är metoder som används för att bedöma förekomsten av flera PFAS i miljöprover (eller biologiska prover). Olika summeringsmetoder används beroende på antalet PFAS-föreningar som analyseras:</v>
      </c>
      <c r="D16" s="77"/>
      <c r="E16" s="77"/>
      <c r="F16" s="77"/>
      <c r="G16" s="77"/>
      <c r="H16" s="77"/>
      <c r="I16" s="77"/>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row>
    <row r="17" spans="2:64" s="1" customFormat="1" ht="15.95" customHeight="1">
      <c r="B17" s="12" t="s">
        <v>27</v>
      </c>
      <c r="C17" s="77"/>
      <c r="D17" s="77"/>
      <c r="E17" s="77"/>
      <c r="F17" s="77"/>
      <c r="G17" s="77"/>
      <c r="H17" s="77"/>
      <c r="I17" s="77"/>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row>
    <row r="18" spans="2:64" s="1" customFormat="1" ht="28.5" customHeight="1">
      <c r="B18" s="12" t="s">
        <v>28</v>
      </c>
      <c r="C18" s="77"/>
      <c r="D18" s="77"/>
      <c r="E18" s="77"/>
      <c r="F18" s="77"/>
      <c r="G18" s="77"/>
      <c r="H18" s="77"/>
      <c r="I18" s="77"/>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row>
    <row r="19" spans="2:64" s="1" customFormat="1" ht="11.25" customHeight="1">
      <c r="B19" s="12" t="s">
        <v>30</v>
      </c>
      <c r="C19" s="77"/>
      <c r="D19" s="77"/>
      <c r="E19" s="77"/>
      <c r="F19" s="77"/>
      <c r="G19" s="77"/>
      <c r="H19" s="77"/>
      <c r="I19" s="77"/>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row>
    <row r="20" spans="2:64" s="1" customFormat="1" ht="15.95" customHeight="1">
      <c r="B20" s="12" t="s">
        <v>32</v>
      </c>
      <c r="C20" s="77" t="str">
        <f>INDEX(Translations!$C$2:$M$227,MATCH(Definitions!B58,Translations!$C$2:$C$227,0),MATCH(Disclaimer!$D$3,Translations!$C$1:$Q$1,0))</f>
        <v xml:space="preserve">PFAS-4: Denna analys summerar koncentrationerna av fyra specifika PFAS-föreningar, ofta inklusive de vanligaste PFAS som PFOS och PFOA. Den ger en grundläggande översikt av föroreningen och är användbar för snabba bedömningar eller efterlevnad av gränsvärden. </v>
      </c>
      <c r="D20" s="77"/>
      <c r="E20" s="77"/>
      <c r="F20" s="77"/>
      <c r="G20" s="77"/>
      <c r="H20" s="77"/>
      <c r="I20" s="77"/>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row>
    <row r="21" spans="2:64" s="1" customFormat="1" ht="21.75" customHeight="1">
      <c r="B21" s="12" t="s">
        <v>34</v>
      </c>
      <c r="C21" s="77"/>
      <c r="D21" s="77"/>
      <c r="E21" s="77"/>
      <c r="F21" s="77"/>
      <c r="G21" s="77"/>
      <c r="H21" s="77"/>
      <c r="I21" s="77"/>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row>
    <row r="22" spans="2:64" s="1" customFormat="1" ht="9.75" customHeight="1">
      <c r="B22" s="12" t="s">
        <v>36</v>
      </c>
      <c r="C22" s="41"/>
      <c r="D22" s="41"/>
      <c r="E22" s="41"/>
      <c r="F22" s="41"/>
      <c r="G22" s="41"/>
      <c r="H22" s="41"/>
      <c r="I22" s="41"/>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row>
    <row r="23" spans="2:64" s="1" customFormat="1" ht="15" customHeight="1">
      <c r="B23" s="12" t="s">
        <v>38</v>
      </c>
      <c r="C23" s="77" t="str">
        <f>INDEX(Translations!$C$2:$M$227,MATCH(Definitions!B59,Translations!$C$2:$C$227,0),MATCH(Disclaimer!$D$3,Translations!$C$1:$Q$1,0))</f>
        <v>PFAS-8: Detta är en utvidgning av PFAS-4 och omfattar åtta PFAS-föreningar för att fånga ett bredare spektrum av möjliga miljö- eller hälsoeffekter. PFAS-8-analyser krävs ofta enligt strängare regler och kan ge en mer omfattande riskbedömning.</v>
      </c>
      <c r="D23" s="77"/>
      <c r="E23" s="77"/>
      <c r="F23" s="77"/>
      <c r="G23" s="77"/>
      <c r="H23" s="77"/>
      <c r="I23" s="77"/>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row>
    <row r="24" spans="2:64" s="1" customFormat="1" ht="15.95" customHeight="1">
      <c r="B24" s="12" t="s">
        <v>40</v>
      </c>
      <c r="C24" s="77"/>
      <c r="D24" s="77"/>
      <c r="E24" s="77"/>
      <c r="F24" s="77"/>
      <c r="G24" s="77"/>
      <c r="H24" s="77"/>
      <c r="I24" s="77"/>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row>
    <row r="25" spans="2:64" s="1" customFormat="1" ht="12" customHeight="1">
      <c r="B25" s="12" t="s">
        <v>42</v>
      </c>
      <c r="C25" s="77"/>
      <c r="D25" s="77"/>
      <c r="E25" s="77"/>
      <c r="F25" s="77"/>
      <c r="G25" s="77"/>
      <c r="H25" s="77"/>
      <c r="I25" s="77"/>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row>
    <row r="26" spans="2:64" s="1" customFormat="1" ht="15.95" customHeight="1">
      <c r="B26" s="12" t="s">
        <v>44</v>
      </c>
      <c r="C26" s="77" t="str">
        <f>INDEX(Translations!$C$2:$M$227,MATCH(Definitions!B60,Translations!$C$2:$C$227,0),MATCH(Disclaimer!$D$3,Translations!$C$1:$Q$1,0))</f>
        <v>PFAS-24: Denna analys omfattar 24 PFAS-föreningar och ger en detaljerad bild av föroreningarna. Den används i mer ingående studier, t.ex. vid undersökning av komplexa föroreningskällor eller när fullständiga miljö- eller hälsoriskbedömningar behövs.</v>
      </c>
      <c r="D26" s="77"/>
      <c r="E26" s="77"/>
      <c r="F26" s="77"/>
      <c r="G26" s="77"/>
      <c r="H26" s="77"/>
      <c r="I26" s="77"/>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row>
    <row r="27" spans="2:64" s="1" customFormat="1" ht="23.25" customHeight="1">
      <c r="B27" s="12" t="s">
        <v>46</v>
      </c>
      <c r="C27" s="77"/>
      <c r="D27" s="77"/>
      <c r="E27" s="77"/>
      <c r="F27" s="77"/>
      <c r="G27" s="77"/>
      <c r="H27" s="77"/>
      <c r="I27" s="77"/>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row>
    <row r="28" spans="2:64" s="1" customFormat="1" ht="6" customHeight="1">
      <c r="B28" s="12" t="s">
        <v>48</v>
      </c>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row>
    <row r="29" spans="2:64" s="1" customFormat="1" ht="15.95" customHeight="1">
      <c r="B29" s="12" t="s">
        <v>50</v>
      </c>
      <c r="C29" s="64" t="str">
        <f>INDEX(Translations!$C$2:$M$227,MATCH(Definitions!B44,Translations!$C$2:$C$227,0),MATCH(Disclaimer!$D$3,Translations!$C$1:$Q$1,0))</f>
        <v xml:space="preserve">PFAS Total - Detta begrepp avser den samlade mängden av alla per- och polyfluorerade alkylsubstanser. Analyser som mäter PFAS Total är inte inriktade på specifika ämnen, utan omfattar hela gruppen av dessa kemikalier. </v>
      </c>
      <c r="D29" s="64"/>
      <c r="E29" s="64"/>
      <c r="F29" s="64"/>
      <c r="G29" s="64"/>
      <c r="H29" s="64"/>
      <c r="I29" s="64"/>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row>
    <row r="30" spans="2:64" s="1" customFormat="1" ht="15.95" customHeight="1">
      <c r="B30" s="12" t="s">
        <v>52</v>
      </c>
      <c r="C30" s="64"/>
      <c r="D30" s="64"/>
      <c r="E30" s="64"/>
      <c r="F30" s="64"/>
      <c r="G30" s="64"/>
      <c r="H30" s="64"/>
      <c r="I30" s="64"/>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row>
    <row r="31" spans="2:64" s="1" customFormat="1" ht="8.25" customHeight="1">
      <c r="B31" s="12" t="s">
        <v>54</v>
      </c>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row>
    <row r="32" spans="2:64" s="1" customFormat="1" ht="15.95" customHeight="1">
      <c r="B32" s="12" t="s">
        <v>56</v>
      </c>
      <c r="C32" s="77" t="str">
        <f>INDEX(Translations!$C$2:$M$227,MATCH(Definitions!B53,Translations!$C$2:$C$227,0),MATCH(Disclaimer!$D$3,Translations!$C$1:$Q$1,0))</f>
        <v>Summan av PFAS - Parametern ”Sum of PFAS” (enligt DWD2) omfattar en definierad delmängd av totalt 20 enskilda PFAS-ämnen av betydelse, utvalda från det stora antalet möjliga PFAS-ämnen som ingår i ”PFAS Total”. Detta är en delmängd av ”PFAS Total”-ämnen som innehåller en perfluoralkylgrupp med tre eller fler kolatomer (dvs. -CnF2n-, n ≥ 3) eller en perfluoralkyletergrupp med två eller fler kolatomer (dvs. -CnF2nOCmF2m-, n och m ≥ 1). Enligt denna definition i direktivet exkluderas PFAS-föreningar med ultrakort kedja som består av 2 eller 3 kolatomer från ”Summan av PFAS”. För att genomföra en analytisk bedömning av enskilda, icke-flyktiga organiska spårämnen med kemiska egenskaper som PFAS, är den mest avancerade metoden vätskekromatografi-tandem masspektrometri (LC-MS/MS)6. De följande ämnen ska analyseras:</v>
      </c>
      <c r="D32" s="77"/>
      <c r="E32" s="77"/>
      <c r="F32" s="77"/>
      <c r="G32" s="77"/>
      <c r="H32" s="77"/>
      <c r="I32" s="77"/>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row>
    <row r="33" spans="1:64" s="1" customFormat="1" ht="15.95" customHeight="1">
      <c r="B33" s="12" t="s">
        <v>58</v>
      </c>
      <c r="C33" s="77"/>
      <c r="D33" s="77"/>
      <c r="E33" s="77"/>
      <c r="F33" s="77"/>
      <c r="G33" s="77"/>
      <c r="H33" s="77"/>
      <c r="I33" s="77"/>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row>
    <row r="34" spans="1:64" s="1" customFormat="1" ht="15.95" customHeight="1">
      <c r="B34" s="12" t="s">
        <v>60</v>
      </c>
      <c r="C34" s="77"/>
      <c r="D34" s="77"/>
      <c r="E34" s="77"/>
      <c r="F34" s="77"/>
      <c r="G34" s="77"/>
      <c r="H34" s="77"/>
      <c r="I34" s="77"/>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row>
    <row r="35" spans="1:64" s="1" customFormat="1" ht="12.95" customHeight="1">
      <c r="B35" s="12" t="s">
        <v>62</v>
      </c>
      <c r="C35" s="77"/>
      <c r="D35" s="77"/>
      <c r="E35" s="77"/>
      <c r="F35" s="77"/>
      <c r="G35" s="77"/>
      <c r="H35" s="77"/>
      <c r="I35" s="77"/>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row>
    <row r="36" spans="1:64" s="1" customFormat="1" ht="15.95" customHeight="1">
      <c r="B36" s="12" t="s">
        <v>64</v>
      </c>
      <c r="C36" s="77"/>
      <c r="D36" s="77"/>
      <c r="E36" s="77"/>
      <c r="F36" s="77"/>
      <c r="G36" s="77"/>
      <c r="H36" s="77"/>
      <c r="I36" s="77"/>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row>
    <row r="37" spans="1:64" s="1" customFormat="1" ht="23.25" customHeight="1">
      <c r="B37" s="12" t="s">
        <v>66</v>
      </c>
      <c r="C37" s="77"/>
      <c r="D37" s="77"/>
      <c r="E37" s="77"/>
      <c r="F37" s="77"/>
      <c r="G37" s="77"/>
      <c r="H37" s="77"/>
      <c r="I37" s="77"/>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row>
    <row r="38" spans="1:64" s="1" customFormat="1" ht="15.95" customHeight="1">
      <c r="B38" s="12" t="s">
        <v>68</v>
      </c>
      <c r="C38" s="77"/>
      <c r="D38" s="77"/>
      <c r="E38" s="77"/>
      <c r="F38" s="77"/>
      <c r="G38" s="77"/>
      <c r="H38" s="77"/>
      <c r="I38" s="77"/>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row>
    <row r="39" spans="1:64" s="1" customFormat="1" ht="15.95" customHeight="1">
      <c r="B39" s="12" t="s">
        <v>1169</v>
      </c>
      <c r="C39" s="77"/>
      <c r="D39" s="77"/>
      <c r="E39" s="77"/>
      <c r="F39" s="77"/>
      <c r="G39" s="77"/>
      <c r="H39" s="77"/>
      <c r="I39" s="77"/>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row>
    <row r="40" spans="1:64" s="1" customFormat="1">
      <c r="B40" s="1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row>
    <row r="41" spans="1:64" s="1" customFormat="1" ht="13.5" customHeight="1">
      <c r="B41" s="22" t="s">
        <v>69</v>
      </c>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row>
    <row r="42" spans="1:64" s="1" customFormat="1" ht="13.5" customHeight="1">
      <c r="B42" s="1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row>
    <row r="43" spans="1:64" s="1" customFormat="1" ht="13.5" customHeight="1">
      <c r="B43" s="1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row>
    <row r="44" spans="1:64" s="1" customFormat="1" ht="13.5" customHeight="1">
      <c r="B44" s="22" t="s">
        <v>70</v>
      </c>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row>
    <row r="45" spans="1:64" s="1" customFormat="1" ht="13.5" customHeight="1">
      <c r="B45" s="1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row>
    <row r="46" spans="1:64" s="1" customFormat="1" ht="8.25" customHeight="1">
      <c r="B46" s="1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row>
    <row r="47" spans="1:64" s="1" customFormat="1">
      <c r="A47" s="5"/>
      <c r="B47" s="6"/>
      <c r="C47" s="5"/>
      <c r="D47" s="5"/>
      <c r="E47" s="5"/>
      <c r="F47" s="5"/>
      <c r="G47" s="5"/>
      <c r="H47" s="5"/>
      <c r="I47" s="5"/>
      <c r="J47" s="5"/>
      <c r="K47" s="5"/>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row>
    <row r="48" spans="1:64" s="1" customFormat="1">
      <c r="A48" s="5"/>
      <c r="B48" s="6"/>
      <c r="C48" s="5"/>
      <c r="D48" s="5"/>
      <c r="E48" s="5"/>
      <c r="F48" s="5"/>
      <c r="G48" s="5"/>
      <c r="H48" s="5"/>
      <c r="I48" s="5"/>
      <c r="J48" s="5"/>
      <c r="K48" s="5"/>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row>
    <row r="49" spans="2:64" s="1" customFormat="1">
      <c r="B49" s="1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row>
    <row r="50" spans="2:64" s="1" customFormat="1">
      <c r="B50" s="1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row>
    <row r="51" spans="2:64" s="1" customFormat="1" ht="16.5" thickBot="1">
      <c r="B51" s="20"/>
      <c r="C51" s="3"/>
      <c r="D51" s="3"/>
      <c r="E51" s="3"/>
      <c r="F51" s="3"/>
      <c r="G51" s="3"/>
      <c r="H51" s="3"/>
      <c r="I51" s="3"/>
      <c r="J51" s="3"/>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row>
    <row r="52" spans="2:64" s="1" customFormat="1">
      <c r="B52" s="1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row>
    <row r="53" spans="2:64" s="1" customFormat="1" ht="15.95" customHeight="1">
      <c r="B53" s="12" t="s">
        <v>71</v>
      </c>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row>
    <row r="54" spans="2:64" s="1" customFormat="1" ht="24.95" customHeight="1">
      <c r="B54" s="12"/>
      <c r="C54" s="74" t="str">
        <f>INDEX(Translations!$C$2:$M$227,MATCH(Definitions!B17,Translations!$C$2:$C$227,0),MATCH(Disclaimer!$D$3,Translations!$C$1:$Q$1,0))</f>
        <v>Ämne</v>
      </c>
      <c r="D54" s="75"/>
      <c r="E54" s="75"/>
      <c r="F54" s="76"/>
      <c r="G54" s="78" t="str">
        <f>INDEX(Translations!$C$2:$M$227,MATCH(Definitions!B18,Translations!$C$2:$C$227,0),MATCH(Disclaimer!$D$3,Translations!$C$1:$Q$1,0))</f>
        <v>CAS-nummer*</v>
      </c>
      <c r="H54" s="79"/>
      <c r="I54" s="80"/>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row>
    <row r="55" spans="2:64" s="1" customFormat="1" ht="15.95" customHeight="1">
      <c r="B55" s="12" t="s">
        <v>72</v>
      </c>
      <c r="C55" s="70" t="str">
        <f>INDEX(Translations!$C$2:$M$227,MATCH(Definitions!B19,Translations!$C$2:$C$227,0),MATCH(Disclaimer!$D$3,Translations!$C$1:$Q$1,0))</f>
        <v>Perfluorbutansyra (PFBA)</v>
      </c>
      <c r="D55" s="71"/>
      <c r="E55" s="71"/>
      <c r="F55" s="72"/>
      <c r="G55" s="67" t="s">
        <v>29</v>
      </c>
      <c r="H55" s="68"/>
      <c r="I55" s="69"/>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row>
    <row r="56" spans="2:64" s="1" customFormat="1">
      <c r="B56" s="12" t="s">
        <v>73</v>
      </c>
      <c r="C56" s="70" t="str">
        <f>INDEX(Translations!$C$2:$M$227,MATCH(Definitions!B20,Translations!$C$2:$C$227,0),MATCH(Disclaimer!$D$3,Translations!$C$1:$Q$1,0))</f>
        <v>Perfluorpentansyra (PFPA)</v>
      </c>
      <c r="D56" s="71"/>
      <c r="E56" s="71"/>
      <c r="F56" s="72"/>
      <c r="G56" s="67" t="s">
        <v>31</v>
      </c>
      <c r="H56" s="68"/>
      <c r="I56" s="69"/>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row>
    <row r="57" spans="2:64" s="1" customFormat="1">
      <c r="B57" s="12" t="s">
        <v>1182</v>
      </c>
      <c r="C57" s="70" t="str">
        <f>INDEX(Translations!$C$2:$M$227,MATCH(Definitions!B21,Translations!$C$2:$C$227,0),MATCH(Disclaimer!$D$3,Translations!$C$1:$Q$1,0))</f>
        <v>Perfluorhexansyra (PFHxA)</v>
      </c>
      <c r="D57" s="71"/>
      <c r="E57" s="71"/>
      <c r="F57" s="72"/>
      <c r="G57" s="67" t="s">
        <v>33</v>
      </c>
      <c r="H57" s="68"/>
      <c r="I57" s="69"/>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row>
    <row r="58" spans="2:64" s="1" customFormat="1">
      <c r="B58" s="12" t="s">
        <v>1183</v>
      </c>
      <c r="C58" s="70" t="str">
        <f>INDEX(Translations!$C$2:$M$227,MATCH(Definitions!B22,Translations!$C$2:$C$227,0),MATCH(Disclaimer!$D$3,Translations!$C$1:$Q$1,0))</f>
        <v>Perfluorheptansyra (PFHpA)</v>
      </c>
      <c r="D58" s="71"/>
      <c r="E58" s="71"/>
      <c r="F58" s="72"/>
      <c r="G58" s="67" t="s">
        <v>35</v>
      </c>
      <c r="H58" s="68"/>
      <c r="I58" s="69"/>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row>
    <row r="59" spans="2:64" s="1" customFormat="1" ht="15.95" customHeight="1">
      <c r="B59" s="12" t="s">
        <v>1184</v>
      </c>
      <c r="C59" s="70" t="str">
        <f>INDEX(Translations!$C$2:$M$227,MATCH(Definitions!B23,Translations!$C$2:$C$227,0),MATCH(Disclaimer!$D$3,Translations!$C$1:$Q$1,0))</f>
        <v>Perfluoroktansyra (PFOA)</v>
      </c>
      <c r="D59" s="71"/>
      <c r="E59" s="71"/>
      <c r="F59" s="72"/>
      <c r="G59" s="67" t="s">
        <v>37</v>
      </c>
      <c r="H59" s="68"/>
      <c r="I59" s="69"/>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row>
    <row r="60" spans="2:64" s="1" customFormat="1">
      <c r="B60" s="12" t="s">
        <v>1185</v>
      </c>
      <c r="C60" s="70" t="str">
        <f>INDEX(Translations!$C$2:$M$227,MATCH(Definitions!B24,Translations!$C$2:$C$227,0),MATCH(Disclaimer!$D$3,Translations!$C$1:$Q$1,0))</f>
        <v>Perfluornonansyra (PFNA)</v>
      </c>
      <c r="D60" s="71"/>
      <c r="E60" s="71"/>
      <c r="F60" s="72"/>
      <c r="G60" s="67" t="s">
        <v>39</v>
      </c>
      <c r="H60" s="68"/>
      <c r="I60" s="69"/>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row>
    <row r="61" spans="2:64" s="1" customFormat="1" ht="15.95" customHeight="1">
      <c r="B61" s="12"/>
      <c r="C61" s="70" t="str">
        <f>INDEX(Translations!$C$2:$M$227,MATCH(Definitions!B25,Translations!$C$2:$C$227,0),MATCH(Disclaimer!$D$3,Translations!$C$1:$Q$1,0))</f>
        <v>Perfluordekansyra (PFDA)</v>
      </c>
      <c r="D61" s="71"/>
      <c r="E61" s="71"/>
      <c r="F61" s="72"/>
      <c r="G61" s="67" t="s">
        <v>41</v>
      </c>
      <c r="H61" s="68"/>
      <c r="I61" s="69"/>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row>
    <row r="62" spans="2:64" s="1" customFormat="1">
      <c r="B62" s="12" t="s">
        <v>16</v>
      </c>
      <c r="C62" s="70" t="str">
        <f>INDEX(Translations!$C$2:$M$227,MATCH(Definitions!B26,Translations!$C$2:$C$227,0),MATCH(Disclaimer!$D$3,Translations!$C$1:$Q$1,0))</f>
        <v>Perfluorundekansyra (PFUnDA)</v>
      </c>
      <c r="D62" s="71"/>
      <c r="E62" s="71"/>
      <c r="F62" s="72"/>
      <c r="G62" s="67" t="s">
        <v>43</v>
      </c>
      <c r="H62" s="68"/>
      <c r="I62" s="69"/>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row>
    <row r="63" spans="2:64" s="1" customFormat="1" ht="15.95" customHeight="1">
      <c r="B63" s="12"/>
      <c r="C63" s="70" t="str">
        <f>INDEX(Translations!$C$2:$M$227,MATCH(Definitions!B27,Translations!$C$2:$C$227,0),MATCH(Disclaimer!$D$3,Translations!$C$1:$Q$1,0))</f>
        <v>Perfluordodekansyra (PFDoDA)</v>
      </c>
      <c r="D63" s="71"/>
      <c r="E63" s="71"/>
      <c r="F63" s="72"/>
      <c r="G63" s="67" t="s">
        <v>45</v>
      </c>
      <c r="H63" s="68"/>
      <c r="I63" s="69"/>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row>
    <row r="64" spans="2:64" s="1" customFormat="1">
      <c r="B64" s="12"/>
      <c r="C64" s="70" t="str">
        <f>INDEX(Translations!$C$2:$M$227,MATCH(Definitions!B28,Translations!$C$2:$C$227,0),MATCH(Disclaimer!$D$3,Translations!$C$1:$Q$1,0))</f>
        <v>Perfluorotridekansyra (PFTrDA)</v>
      </c>
      <c r="D64" s="71"/>
      <c r="E64" s="71"/>
      <c r="F64" s="72"/>
      <c r="G64" s="67" t="s">
        <v>47</v>
      </c>
      <c r="H64" s="68"/>
      <c r="I64" s="69"/>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row>
    <row r="65" spans="2:64" s="1" customFormat="1" ht="15.95" customHeight="1">
      <c r="B65" s="12"/>
      <c r="C65" s="70" t="str">
        <f>INDEX(Translations!$C$2:$M$227,MATCH(Definitions!B29,Translations!$C$2:$C$227,0),MATCH(Disclaimer!$D$3,Translations!$C$1:$Q$1,0))</f>
        <v>Perfluorbutansulfonic syra (PFBS)</v>
      </c>
      <c r="D65" s="71"/>
      <c r="E65" s="71"/>
      <c r="F65" s="72"/>
      <c r="G65" s="67" t="s">
        <v>49</v>
      </c>
      <c r="H65" s="68"/>
      <c r="I65" s="69"/>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row>
    <row r="66" spans="2:64" s="1" customFormat="1">
      <c r="B66" s="12"/>
      <c r="C66" s="70" t="str">
        <f>INDEX(Translations!$C$2:$M$227,MATCH(Definitions!B30,Translations!$C$2:$C$227,0),MATCH(Disclaimer!$D$3,Translations!$C$1:$Q$1,0))</f>
        <v>Perfluorpentansulfonic syra (PFPS)</v>
      </c>
      <c r="D66" s="71"/>
      <c r="E66" s="71"/>
      <c r="F66" s="72"/>
      <c r="G66" s="67" t="s">
        <v>51</v>
      </c>
      <c r="H66" s="68"/>
      <c r="I66" s="69"/>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row>
    <row r="67" spans="2:64" s="1" customFormat="1" ht="15.95" customHeight="1">
      <c r="B67" s="12"/>
      <c r="C67" s="70" t="str">
        <f>INDEX(Translations!$C$2:$M$227,MATCH(Definitions!B31,Translations!$C$2:$C$227,0),MATCH(Disclaimer!$D$3,Translations!$C$1:$Q$1,0))</f>
        <v>Perfluorhexansulfonic syra (PFHxS)</v>
      </c>
      <c r="D67" s="71"/>
      <c r="E67" s="71"/>
      <c r="F67" s="72"/>
      <c r="G67" s="67" t="s">
        <v>53</v>
      </c>
      <c r="H67" s="68"/>
      <c r="I67" s="69"/>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row>
    <row r="68" spans="2:64" s="1" customFormat="1" ht="15.95" customHeight="1">
      <c r="B68" s="12"/>
      <c r="C68" s="70" t="str">
        <f>INDEX(Translations!$C$2:$M$227,MATCH(Definitions!B32,Translations!$C$2:$C$227,0),MATCH(Disclaimer!$D$3,Translations!$C$1:$Q$1,0))</f>
        <v>Perfluorheptansulfonic syra (PFHpS)</v>
      </c>
      <c r="D68" s="71"/>
      <c r="E68" s="71"/>
      <c r="F68" s="72"/>
      <c r="G68" s="67" t="s">
        <v>55</v>
      </c>
      <c r="H68" s="68"/>
      <c r="I68" s="69"/>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row>
    <row r="69" spans="2:64" s="1" customFormat="1">
      <c r="B69" s="12"/>
      <c r="C69" s="70" t="str">
        <f>INDEX(Translations!$C$2:$M$227,MATCH(Definitions!B33,Translations!$C$2:$C$227,0),MATCH(Disclaimer!$D$3,Translations!$C$1:$Q$1,0))</f>
        <v>Perfluoroktasulfonic syra (PFOS)</v>
      </c>
      <c r="D69" s="71"/>
      <c r="E69" s="71"/>
      <c r="F69" s="72"/>
      <c r="G69" s="67" t="s">
        <v>57</v>
      </c>
      <c r="H69" s="68"/>
      <c r="I69" s="69"/>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row>
    <row r="70" spans="2:64" s="1" customFormat="1">
      <c r="B70" s="12"/>
      <c r="C70" s="70" t="str">
        <f>INDEX(Translations!$C$2:$M$227,MATCH(Definitions!B34,Translations!$C$2:$C$227,0),MATCH(Disclaimer!$D$3,Translations!$C$1:$Q$1,0))</f>
        <v>Perfluornonansulfonic syra (PFNS)</v>
      </c>
      <c r="D70" s="71"/>
      <c r="E70" s="71"/>
      <c r="F70" s="72"/>
      <c r="G70" s="67" t="s">
        <v>59</v>
      </c>
      <c r="H70" s="68"/>
      <c r="I70" s="69"/>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row>
    <row r="71" spans="2:64" s="1" customFormat="1">
      <c r="B71" s="12"/>
      <c r="C71" s="70" t="str">
        <f>INDEX(Translations!$C$2:$M$227,MATCH(Definitions!B35,Translations!$C$2:$C$227,0),MATCH(Disclaimer!$D$3,Translations!$C$1:$Q$1,0))</f>
        <v>Perfluordekansulfonic syra (PFDS)</v>
      </c>
      <c r="D71" s="71"/>
      <c r="E71" s="71"/>
      <c r="F71" s="72"/>
      <c r="G71" s="67" t="s">
        <v>61</v>
      </c>
      <c r="H71" s="68"/>
      <c r="I71" s="69"/>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row>
    <row r="72" spans="2:64" s="1" customFormat="1">
      <c r="B72" s="12"/>
      <c r="C72" s="70" t="str">
        <f>INDEX(Translations!$C$2:$M$227,MATCH(Definitions!B36,Translations!$C$2:$C$227,0),MATCH(Disclaimer!$D$3,Translations!$C$1:$Q$1,0))</f>
        <v>Perfluorundekansulfonic syra (PFUnDS)</v>
      </c>
      <c r="D72" s="71"/>
      <c r="E72" s="71"/>
      <c r="F72" s="72"/>
      <c r="G72" s="67" t="s">
        <v>63</v>
      </c>
      <c r="H72" s="68"/>
      <c r="I72" s="69"/>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row>
    <row r="73" spans="2:64" s="1" customFormat="1">
      <c r="B73" s="12"/>
      <c r="C73" s="70" t="str">
        <f>INDEX(Translations!$C$2:$M$227,MATCH(Definitions!B37,Translations!$C$2:$C$227,0),MATCH(Disclaimer!$D$3,Translations!$C$1:$Q$1,0))</f>
        <v>Perfluordodekansulfonic syra (PFDoDS)</v>
      </c>
      <c r="D73" s="71"/>
      <c r="E73" s="71"/>
      <c r="F73" s="72"/>
      <c r="G73" s="67" t="s">
        <v>65</v>
      </c>
      <c r="H73" s="68"/>
      <c r="I73" s="69"/>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row>
    <row r="74" spans="2:64" s="1" customFormat="1">
      <c r="B74" s="12"/>
      <c r="C74" s="70" t="str">
        <f>INDEX(Translations!$C$2:$M$227,MATCH(Definitions!B38,Translations!$C$2:$C$227,0),MATCH(Disclaimer!$D$3,Translations!$C$1:$Q$1,0))</f>
        <v>Perfluorotridekansulfonic syra (PFTrDS)</v>
      </c>
      <c r="D74" s="71"/>
      <c r="E74" s="71"/>
      <c r="F74" s="72"/>
      <c r="G74" s="67" t="s">
        <v>67</v>
      </c>
      <c r="H74" s="68"/>
      <c r="I74" s="69"/>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row>
    <row r="75" spans="2:64" s="1" customFormat="1">
      <c r="B75" s="12"/>
      <c r="C75" s="4"/>
      <c r="D75" s="4"/>
      <c r="E75" s="4"/>
      <c r="F75" s="4"/>
      <c r="G75" s="4"/>
      <c r="H75" s="4"/>
      <c r="I75" s="4"/>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row>
    <row r="76" spans="2:64" s="1" customFormat="1" ht="15.95" customHeight="1">
      <c r="B76" s="12"/>
      <c r="C76" s="64" t="str">
        <f>INDEX(Translations!$C$2:$M$227,MATCH(Definitions!B39,Translations!$C$2:$C$227,0),MATCH(Disclaimer!$D$3,Translations!$C$1:$Q$1,0))</f>
        <v>CAS-nummer (Chemical Abstracts Service) är unika kemiska identifierare. De kan jämföras med streckkoder – de hjälper till att korrekt identifiera ett ämne.</v>
      </c>
      <c r="D76" s="64"/>
      <c r="E76" s="64"/>
      <c r="F76" s="64"/>
      <c r="G76" s="64"/>
      <c r="H76" s="64"/>
      <c r="I76" s="64"/>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row>
    <row r="77" spans="2:64" s="1" customFormat="1">
      <c r="B77" s="12"/>
      <c r="C77" s="64"/>
      <c r="D77" s="64"/>
      <c r="E77" s="64"/>
      <c r="F77" s="64"/>
      <c r="G77" s="64"/>
      <c r="H77" s="64"/>
      <c r="I77" s="64"/>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row>
    <row r="78" spans="2:64" s="1" customFormat="1">
      <c r="B78" s="12"/>
      <c r="C78" s="64"/>
      <c r="D78" s="64"/>
      <c r="E78" s="64"/>
      <c r="F78" s="64"/>
      <c r="G78" s="64"/>
      <c r="H78" s="64"/>
      <c r="I78" s="64"/>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row>
    <row r="79" spans="2:64" s="1" customFormat="1">
      <c r="B79" s="12"/>
      <c r="C79" s="4"/>
      <c r="D79" s="4"/>
      <c r="E79" s="4"/>
      <c r="F79" s="4"/>
      <c r="G79" s="4"/>
      <c r="H79" s="4"/>
      <c r="I79" s="4"/>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row>
    <row r="80" spans="2:64" s="1" customFormat="1">
      <c r="B80" s="12"/>
      <c r="C80" s="4"/>
      <c r="D80" s="4"/>
      <c r="E80" s="4"/>
      <c r="F80" s="4"/>
      <c r="G80" s="4"/>
      <c r="H80" s="4"/>
      <c r="I80" s="4"/>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row>
    <row r="81" spans="1:64" s="1" customFormat="1">
      <c r="B81" s="12"/>
      <c r="C81" s="73" t="str">
        <f>INDEX(Translations!$C$2:$M$227,MATCH(Definitions!B55,Translations!$C$2:$C$227,0),MATCH(Disclaimer!$D$3,Translations!$C$1:$Q$1,0))</f>
        <v>Använda måttenheter:</v>
      </c>
      <c r="D81" s="73"/>
      <c r="E81" s="73"/>
      <c r="F81" s="73"/>
      <c r="G81" s="73"/>
      <c r="H81" s="73"/>
      <c r="I81" s="73"/>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row>
    <row r="82" spans="1:64" s="1" customFormat="1">
      <c r="B82" s="12"/>
      <c r="C82" s="56" t="str">
        <f>INDEX(Translations!$C$2:$M$227,MATCH(Definitions!B56,Translations!$C$2:$C$227,0),MATCH(Disclaimer!$D$3,Translations!$C$1:$Q$1,0))</f>
        <v>m3 - kubikmeter , % - procent , km - kilometer , ng/L - nanogram per liter , µg/L -mikrogram per liter</v>
      </c>
      <c r="D82" s="56"/>
      <c r="E82" s="56"/>
      <c r="F82" s="56"/>
      <c r="G82" s="56"/>
      <c r="H82" s="56"/>
      <c r="I82" s="56"/>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row>
    <row r="83" spans="1:64" s="1" customFormat="1">
      <c r="B83" s="12"/>
      <c r="C83" s="56"/>
      <c r="D83" s="56"/>
      <c r="E83" s="56"/>
      <c r="F83" s="56"/>
      <c r="G83" s="56"/>
      <c r="H83" s="56"/>
      <c r="I83" s="56"/>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row>
    <row r="84" spans="1:64" s="1" customFormat="1">
      <c r="B84" s="12"/>
      <c r="C84" s="56"/>
      <c r="D84" s="56"/>
      <c r="E84" s="56"/>
      <c r="F84" s="56"/>
      <c r="G84" s="56"/>
      <c r="H84" s="56"/>
      <c r="I84" s="56"/>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row>
    <row r="85" spans="1:64" s="1" customFormat="1">
      <c r="B85" s="12"/>
      <c r="C85" s="56"/>
      <c r="D85" s="56"/>
      <c r="E85" s="56"/>
      <c r="F85" s="56"/>
      <c r="G85" s="56"/>
      <c r="H85" s="56"/>
      <c r="I85" s="56"/>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row>
    <row r="86" spans="1:64" s="1" customFormat="1">
      <c r="B86" s="12"/>
      <c r="C86" s="56"/>
      <c r="D86" s="56"/>
      <c r="E86" s="56"/>
      <c r="F86" s="56"/>
      <c r="G86" s="56"/>
      <c r="H86" s="56"/>
      <c r="I86" s="56"/>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row>
    <row r="87" spans="1:64" ht="16.5" thickBot="1">
      <c r="A87" s="1"/>
      <c r="B87" s="12"/>
      <c r="C87" s="1"/>
      <c r="D87" s="1"/>
      <c r="E87" s="1"/>
      <c r="F87" s="1"/>
      <c r="G87" s="1"/>
      <c r="H87" s="1"/>
      <c r="I87" s="1"/>
      <c r="J87" s="1"/>
      <c r="K87" s="1"/>
    </row>
    <row r="88" spans="1:64" ht="16.5" thickBot="1">
      <c r="A88" s="1"/>
      <c r="B88" s="12"/>
      <c r="C88" s="1"/>
      <c r="D88" s="1"/>
      <c r="E88" s="1"/>
      <c r="F88" s="1"/>
      <c r="G88" s="1"/>
      <c r="H88" s="1"/>
      <c r="I88" s="10" t="str">
        <f>INDEX(Translations!$C$2:$M$227,MATCH(Definitions!B62,Translations!$C$2:$C$227,0),MATCH(Disclaimer!$D$3,Translations!$C$1:$Q$1,0))</f>
        <v>Nästa sida</v>
      </c>
      <c r="J88" s="1"/>
      <c r="K88" s="1"/>
    </row>
    <row r="89" spans="1:64">
      <c r="A89" s="1"/>
      <c r="B89" s="12"/>
      <c r="C89" s="1"/>
      <c r="D89" s="1"/>
      <c r="E89" s="1"/>
      <c r="F89" s="1"/>
      <c r="G89" s="1"/>
      <c r="H89" s="1"/>
      <c r="I89" s="1"/>
      <c r="J89" s="1"/>
      <c r="K89" s="1"/>
    </row>
    <row r="90" spans="1:64">
      <c r="A90" s="5"/>
      <c r="B90" s="6"/>
      <c r="C90" s="5"/>
      <c r="D90" s="5"/>
      <c r="E90" s="5"/>
      <c r="F90" s="5"/>
      <c r="G90" s="5"/>
      <c r="H90" s="5"/>
      <c r="I90" s="5"/>
      <c r="J90" s="5"/>
      <c r="K90" s="5"/>
    </row>
  </sheetData>
  <mergeCells count="55">
    <mergeCell ref="C55:F55"/>
    <mergeCell ref="C56:F56"/>
    <mergeCell ref="C29:I30"/>
    <mergeCell ref="G54:I54"/>
    <mergeCell ref="C58:F58"/>
    <mergeCell ref="C57:F57"/>
    <mergeCell ref="G57:I57"/>
    <mergeCell ref="G56:I56"/>
    <mergeCell ref="G55:I55"/>
    <mergeCell ref="C32:I39"/>
    <mergeCell ref="C6:I6"/>
    <mergeCell ref="C13:I14"/>
    <mergeCell ref="C8:I10"/>
    <mergeCell ref="C11:I12"/>
    <mergeCell ref="C54:F54"/>
    <mergeCell ref="C26:I27"/>
    <mergeCell ref="C23:I25"/>
    <mergeCell ref="C16:I19"/>
    <mergeCell ref="C20:I21"/>
    <mergeCell ref="G60:I60"/>
    <mergeCell ref="G59:I59"/>
    <mergeCell ref="G58:I58"/>
    <mergeCell ref="G67:I67"/>
    <mergeCell ref="G66:I66"/>
    <mergeCell ref="G65:I65"/>
    <mergeCell ref="G64:I64"/>
    <mergeCell ref="G63:I63"/>
    <mergeCell ref="G62:I62"/>
    <mergeCell ref="G61:I61"/>
    <mergeCell ref="C67:F67"/>
    <mergeCell ref="C68:F68"/>
    <mergeCell ref="C59:F59"/>
    <mergeCell ref="C60:F60"/>
    <mergeCell ref="C61:F61"/>
    <mergeCell ref="C62:F62"/>
    <mergeCell ref="C63:F63"/>
    <mergeCell ref="C64:F64"/>
    <mergeCell ref="C65:F65"/>
    <mergeCell ref="C66:F66"/>
    <mergeCell ref="G74:I74"/>
    <mergeCell ref="G68:I68"/>
    <mergeCell ref="C82:I86"/>
    <mergeCell ref="G69:I69"/>
    <mergeCell ref="G70:I70"/>
    <mergeCell ref="G71:I71"/>
    <mergeCell ref="C69:F69"/>
    <mergeCell ref="C70:F70"/>
    <mergeCell ref="C76:I78"/>
    <mergeCell ref="C81:I81"/>
    <mergeCell ref="C72:F72"/>
    <mergeCell ref="C73:F73"/>
    <mergeCell ref="C74:F74"/>
    <mergeCell ref="G72:I72"/>
    <mergeCell ref="G73:I73"/>
    <mergeCell ref="C71:F71"/>
  </mergeCells>
  <phoneticPr fontId="11" type="noConversion"/>
  <hyperlinks>
    <hyperlink ref="I88" location="'STEP 1'!A1" display="Next sheet" xr:uid="{642207AA-B9B1-424A-A859-7F01A776031C}"/>
  </hyperlinks>
  <printOptions horizontalCentered="1"/>
  <pageMargins left="0.25" right="0.25"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9A0C6-BF37-2F46-98F9-5A5D920C7BDF}">
  <dimension ref="A1:BL90"/>
  <sheetViews>
    <sheetView showGridLines="0" zoomScale="131" zoomScaleNormal="131" zoomScaleSheetLayoutView="130" workbookViewId="0">
      <selection activeCell="I1" sqref="C1:I1048576"/>
    </sheetView>
  </sheetViews>
  <sheetFormatPr defaultColWidth="11" defaultRowHeight="15.75"/>
  <cols>
    <col min="1" max="1" width="2.5" style="2" customWidth="1"/>
    <col min="2" max="2" width="2.5" style="21" customWidth="1"/>
    <col min="3" max="9" width="11.375" style="2" customWidth="1"/>
    <col min="10" max="11" width="2.5" style="2" customWidth="1"/>
    <col min="12" max="12" width="12" style="2" customWidth="1"/>
    <col min="13" max="64" width="10.875" style="2"/>
  </cols>
  <sheetData>
    <row r="1" spans="1:64" s="1" customFormat="1">
      <c r="A1" s="5"/>
      <c r="B1" s="6"/>
      <c r="C1" s="5"/>
      <c r="D1" s="5"/>
      <c r="E1" s="5"/>
      <c r="F1" s="5"/>
      <c r="G1" s="5"/>
      <c r="H1" s="5"/>
      <c r="I1" s="5"/>
      <c r="J1" s="5"/>
      <c r="K1" s="5"/>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row>
    <row r="2" spans="1:64" s="1" customFormat="1">
      <c r="B2" s="1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row>
    <row r="3" spans="1:64" s="1" customFormat="1">
      <c r="B3" s="1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row>
    <row r="4" spans="1:64" s="1" customFormat="1" ht="16.5" thickBot="1">
      <c r="B4" s="20"/>
      <c r="C4" s="3"/>
      <c r="D4" s="3"/>
      <c r="E4" s="3"/>
      <c r="F4" s="3"/>
      <c r="G4" s="3"/>
      <c r="H4" s="3"/>
      <c r="I4" s="3"/>
      <c r="J4" s="3"/>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row>
    <row r="5" spans="1:64" s="1" customFormat="1">
      <c r="B5" s="1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row>
    <row r="6" spans="1:64" s="1" customFormat="1" ht="18.75">
      <c r="B6" s="12" t="s">
        <v>74</v>
      </c>
      <c r="C6" s="55" t="str">
        <f>INDEX(Translations!$C$2:$M$227,MATCH('STEP 1'!B6,Translations!$C$2:$C$227,0),MATCH(Disclaimer!$D$3,Translations!$C$1:$Q$1,0))</f>
        <v>STEG 1</v>
      </c>
      <c r="D6" s="55"/>
      <c r="E6" s="55"/>
      <c r="F6" s="55"/>
      <c r="G6" s="55"/>
      <c r="H6" s="55"/>
      <c r="I6" s="55"/>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row>
    <row r="7" spans="1:64" s="1" customFormat="1" ht="12" customHeight="1">
      <c r="B7" s="1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row>
    <row r="8" spans="1:64" s="1" customFormat="1" ht="15.95" customHeight="1">
      <c r="B8" s="12" t="s">
        <v>75</v>
      </c>
      <c r="C8" s="73" t="str">
        <f>INDEX(Translations!$C$2:$M$227,MATCH('STEP 1'!B8,Translations!$C$2:$C$227,0),MATCH(Disclaimer!$D$3,Translations!$C$1:$Q$1,0))</f>
        <v>Inmatning av data:</v>
      </c>
      <c r="D8" s="73"/>
      <c r="E8" s="73"/>
      <c r="F8" s="73"/>
      <c r="G8" s="73"/>
      <c r="H8" s="73"/>
      <c r="I8" s="73"/>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row>
    <row r="9" spans="1:64" s="1" customFormat="1" ht="15.95" customHeight="1">
      <c r="B9" s="12" t="s">
        <v>76</v>
      </c>
      <c r="C9" s="56" t="str">
        <f>INDEX(Translations!$C$2:$M$227,MATCH('STEP 1'!B9,Translations!$C$2:$C$227,0),MATCH(Disclaimer!$D$3,Translations!$C$1:$Q$1,0))</f>
        <v>För att säkerställa korrekt resultat, se till att alla obligatoriska fält är ifyllda. Välj lämpligt alternativ genom att skriva ”X” där det är tillämpligt eller lämna nödvändig information där det anges. För att samla in data uppmuntrar vi dig att samarbeta med andra institutioner och intressenter. För att visualisera dina data och se alla objekt som genererar potentiella PFAS-risker föreslår vi att du använder GIS-system.</v>
      </c>
      <c r="D9" s="56"/>
      <c r="E9" s="56"/>
      <c r="F9" s="56"/>
      <c r="G9" s="56"/>
      <c r="H9" s="56"/>
      <c r="I9" s="56"/>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row>
    <row r="10" spans="1:64" s="1" customFormat="1" ht="15.95" customHeight="1">
      <c r="B10" s="12"/>
      <c r="C10" s="56"/>
      <c r="D10" s="56"/>
      <c r="E10" s="56"/>
      <c r="F10" s="56"/>
      <c r="G10" s="56"/>
      <c r="H10" s="56"/>
      <c r="I10" s="56"/>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row>
    <row r="11" spans="1:64" s="1" customFormat="1" ht="15.95" customHeight="1">
      <c r="B11" s="12"/>
      <c r="C11" s="56"/>
      <c r="D11" s="56"/>
      <c r="E11" s="56"/>
      <c r="F11" s="56"/>
      <c r="G11" s="56"/>
      <c r="H11" s="56"/>
      <c r="I11" s="56"/>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row>
    <row r="12" spans="1:64" s="1" customFormat="1" ht="15.95" customHeight="1">
      <c r="B12" s="12"/>
      <c r="C12" s="56"/>
      <c r="D12" s="56"/>
      <c r="E12" s="56"/>
      <c r="F12" s="56"/>
      <c r="G12" s="56"/>
      <c r="H12" s="56"/>
      <c r="I12" s="56"/>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row>
    <row r="13" spans="1:64" s="1" customFormat="1" ht="15.95" customHeight="1">
      <c r="B13" s="12" t="s">
        <v>77</v>
      </c>
      <c r="C13" s="87" t="str">
        <f>INDEX(Translations!$C$2:$M$227,MATCH('STEP 1'!B13,Translations!$C$2:$C$227,0),MATCH(Disclaimer!$D$3,Translations!$C$1:$Q$1,0))</f>
        <v>Stad:</v>
      </c>
      <c r="D13" s="87"/>
      <c r="E13" s="87"/>
      <c r="F13" s="86"/>
      <c r="G13" s="86"/>
      <c r="H13" s="86"/>
      <c r="I13" s="86"/>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row>
    <row r="14" spans="1:64" s="1" customFormat="1" ht="15.95" customHeight="1">
      <c r="B14" s="1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row>
    <row r="15" spans="1:64" s="1" customFormat="1" ht="15" customHeight="1">
      <c r="B15" s="12" t="s">
        <v>78</v>
      </c>
      <c r="C15" s="87" t="str">
        <f>INDEX(Translations!$C$2:$M$227,MATCH('STEP 1'!B15,Translations!$C$2:$C$227,0),MATCH(Disclaimer!$D$3,Translations!$C$1:$Q$1,0))</f>
        <v>Befolkning:</v>
      </c>
      <c r="D15" s="87"/>
      <c r="E15" s="87"/>
      <c r="F15" s="86"/>
      <c r="G15" s="86"/>
      <c r="H15" s="86"/>
      <c r="I15" s="86"/>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row>
    <row r="16" spans="1:64" s="1" customFormat="1" ht="15.95" customHeight="1">
      <c r="B16" s="1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row>
    <row r="17" spans="2:64" s="1" customFormat="1" ht="15.95" customHeight="1">
      <c r="B17" s="12" t="s">
        <v>79</v>
      </c>
      <c r="C17" s="56" t="str">
        <f>INDEX(Translations!$C$2:$M$227,MATCH('STEP 1'!B17,Translations!$C$2:$C$227,0),MATCH(Disclaimer!$D$3,Translations!$C$1:$Q$1,0))</f>
        <v>Detta dokument används för bedömning av PFAS-risker i lokala vattenmiljöer. Verktyget hjälper dig att identifiera potentiella källor till PFAS-föroreningar för att kunna skydda våra vattenresurser (grundvatten, ytvatten, Östersjön) från farliga PFAS-föroreningar. För att kartlägga och bedöma PFAS-risker i din stad eller kommun är det avgörande att ha kunskap om vilka källor som används till dricksvattenproduktion. Vänligen fyll i tabell 1 nedan.</v>
      </c>
      <c r="D17" s="56"/>
      <c r="E17" s="56"/>
      <c r="F17" s="56"/>
      <c r="G17" s="56"/>
      <c r="H17" s="56"/>
      <c r="I17" s="56"/>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row>
    <row r="18" spans="2:64" s="1" customFormat="1" ht="15.95" customHeight="1">
      <c r="B18" s="12"/>
      <c r="C18" s="56"/>
      <c r="D18" s="56"/>
      <c r="E18" s="56"/>
      <c r="F18" s="56"/>
      <c r="G18" s="56"/>
      <c r="H18" s="56"/>
      <c r="I18" s="56"/>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row>
    <row r="19" spans="2:64" s="1" customFormat="1" ht="15.95" customHeight="1">
      <c r="B19" s="12"/>
      <c r="C19" s="56"/>
      <c r="D19" s="56"/>
      <c r="E19" s="56"/>
      <c r="F19" s="56"/>
      <c r="G19" s="56"/>
      <c r="H19" s="56"/>
      <c r="I19" s="56"/>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row>
    <row r="20" spans="2:64" s="1" customFormat="1" ht="15.95" customHeight="1">
      <c r="B20" s="12"/>
      <c r="C20" s="56"/>
      <c r="D20" s="56"/>
      <c r="E20" s="56"/>
      <c r="F20" s="56"/>
      <c r="G20" s="56"/>
      <c r="H20" s="56"/>
      <c r="I20" s="56"/>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row>
    <row r="21" spans="2:64" s="1" customFormat="1">
      <c r="B21" s="1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row>
    <row r="22" spans="2:64" s="1" customFormat="1" ht="12" customHeight="1">
      <c r="B22" s="12" t="s">
        <v>80</v>
      </c>
      <c r="C22" s="83" t="str">
        <f>INDEX(Translations!$C$2:$M$227,MATCH('STEP 1'!B38,Translations!$C$2:$C$227,0),MATCH(Disclaimer!$D$3,Translations!$C$1:$Q$1,0))</f>
        <v>Tabell 1 Identifiering av intressenter</v>
      </c>
      <c r="D22" s="83"/>
      <c r="E22" s="83"/>
      <c r="F22" s="83"/>
      <c r="G22" s="83"/>
      <c r="H22" s="83"/>
      <c r="I22" s="83"/>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row>
    <row r="23" spans="2:64" s="1" customFormat="1" ht="29.25" customHeight="1">
      <c r="B23" s="12" t="s">
        <v>81</v>
      </c>
      <c r="C23" s="81" t="str">
        <f>INDEX(Translations!$C$2:$M$227,MATCH('STEP 1'!B22,Translations!$C$2:$C$227,0),MATCH(Disclaimer!$D$3,Translations!$C$1:$Q$1,0))</f>
        <v>Vattenförsörjningssteg:</v>
      </c>
      <c r="D23" s="81"/>
      <c r="E23" s="84" t="str">
        <f>INDEX(Translations!$C$2:$M$227,MATCH('STEP 1'!B24,Translations!$C$2:$C$227,0),MATCH(Disclaimer!$D$3,Translations!$C$1:$Q$1,0))</f>
        <v>Funktioner</v>
      </c>
      <c r="F23" s="84"/>
      <c r="G23" s="84" t="str">
        <f>INDEX(Translations!$C$2:$M$227,MATCH('STEP 1'!B23,Translations!$C$2:$C$227,0),MATCH(Disclaimer!$D$3,Translations!$C$1:$Q$1,0))</f>
        <v>Intressenter</v>
      </c>
      <c r="H23" s="84"/>
      <c r="I23" s="84"/>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row>
    <row r="24" spans="2:64" s="1" customFormat="1" ht="21" customHeight="1">
      <c r="B24" s="12" t="s">
        <v>82</v>
      </c>
      <c r="C24" s="82" t="str">
        <f>INDEX(Translations!$C$2:$M$227,MATCH('STEP 1'!B25,Translations!$C$2:$C$227,0),MATCH(Disclaimer!$D$3,Translations!$C$1:$Q$1,0))</f>
        <v>Källa</v>
      </c>
      <c r="D24" s="82"/>
      <c r="E24" s="85" t="str">
        <f>INDEX(Translations!$C$2:$M$227,MATCH('STEP 1'!B30,Translations!$C$2:$C$227,0),MATCH(Disclaimer!$D$3,Translations!$C$1:$Q$1,0))</f>
        <v xml:space="preserve">Vattenkvalitet vid upptagsplats </v>
      </c>
      <c r="F24" s="85"/>
      <c r="G24" s="85"/>
      <c r="H24" s="85"/>
      <c r="I24" s="85"/>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row>
    <row r="25" spans="2:64" s="1" customFormat="1" ht="21" customHeight="1">
      <c r="B25" s="22" t="s">
        <v>83</v>
      </c>
      <c r="C25" s="82" t="str">
        <f>INDEX(Translations!$C$2:$M$227,MATCH('STEP 1'!B26,Translations!$C$2:$C$227,0),MATCH(Disclaimer!$D$3,Translations!$C$1:$Q$1,0))</f>
        <v>Vattenverk</v>
      </c>
      <c r="D25" s="82"/>
      <c r="E25" s="85" t="str">
        <f>INDEX(Translations!$C$2:$M$227,MATCH('STEP 1'!B31,Translations!$C$2:$C$227,0),MATCH(Disclaimer!$D$3,Translations!$C$1:$Q$1,0))</f>
        <v>Vattenintag. Vattenrening.</v>
      </c>
      <c r="F25" s="85"/>
      <c r="G25" s="85"/>
      <c r="H25" s="85"/>
      <c r="I25" s="85"/>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row>
    <row r="26" spans="2:64" s="1" customFormat="1" ht="21" customHeight="1">
      <c r="B26" s="22" t="s">
        <v>84</v>
      </c>
      <c r="C26" s="82" t="str">
        <f>INDEX(Translations!$C$2:$M$227,MATCH('STEP 1'!B27,Translations!$C$2:$C$227,0),MATCH(Disclaimer!$D$3,Translations!$C$1:$Q$1,0))</f>
        <v>Tillförsel dricksvatten</v>
      </c>
      <c r="D26" s="82"/>
      <c r="E26" s="85" t="str">
        <f>INDEX(Translations!$C$2:$M$227,MATCH('STEP 1'!B32,Translations!$C$2:$C$227,0),MATCH(Disclaimer!$D$3,Translations!$C$1:$Q$1,0))</f>
        <v>Tillförsel dricksvatten</v>
      </c>
      <c r="F26" s="85"/>
      <c r="G26" s="85"/>
      <c r="H26" s="85"/>
      <c r="I26" s="85"/>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row>
    <row r="27" spans="2:64" s="1" customFormat="1" ht="21" customHeight="1">
      <c r="B27" s="22" t="s">
        <v>85</v>
      </c>
      <c r="C27" s="82" t="str">
        <f>INDEX(Translations!$C$2:$M$227,MATCH('STEP 1'!B28,Translations!$C$2:$C$227,0),MATCH(Disclaimer!$D$3,Translations!$C$1:$Q$1,0))</f>
        <v>Uppsamling av avloppsvatten</v>
      </c>
      <c r="D27" s="82"/>
      <c r="E27" s="85" t="str">
        <f>INDEX(Translations!$C$2:$M$227,MATCH('STEP 1'!B33,Translations!$C$2:$C$227,0),MATCH(Disclaimer!$D$3,Translations!$C$1:$Q$1,0))</f>
        <v>Uppsamling av avloppsvatten</v>
      </c>
      <c r="F27" s="85"/>
      <c r="G27" s="85"/>
      <c r="H27" s="85"/>
      <c r="I27" s="85"/>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row>
    <row r="28" spans="2:64" s="1" customFormat="1" ht="21" customHeight="1">
      <c r="B28" s="22" t="s">
        <v>86</v>
      </c>
      <c r="C28" s="82" t="str">
        <f>INDEX(Translations!$C$2:$M$227,MATCH('STEP 1'!B29,Translations!$C$2:$C$227,0),MATCH(Disclaimer!$D$3,Translations!$C$1:$Q$1,0))</f>
        <v>Rening av avloppsvatten</v>
      </c>
      <c r="D28" s="82"/>
      <c r="E28" s="85" t="str">
        <f>INDEX(Translations!$C$2:$M$227,MATCH('STEP 1'!B34,Translations!$C$2:$C$227,0),MATCH(Disclaimer!$D$3,Translations!$C$1:$Q$1,0))</f>
        <v>Rening av avloppsvatten</v>
      </c>
      <c r="F28" s="85"/>
      <c r="G28" s="85"/>
      <c r="H28" s="85"/>
      <c r="I28" s="85"/>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row>
    <row r="29" spans="2:64" s="1" customFormat="1">
      <c r="B29" s="22" t="s">
        <v>87</v>
      </c>
      <c r="C29" s="4"/>
      <c r="D29" s="4"/>
      <c r="E29" s="4"/>
      <c r="F29" s="4"/>
      <c r="G29" s="4"/>
      <c r="H29" s="4"/>
      <c r="I29" s="4"/>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row>
    <row r="30" spans="2:64" s="1" customFormat="1" ht="12" customHeight="1">
      <c r="B30" s="22" t="s">
        <v>88</v>
      </c>
      <c r="C30" s="88" t="str">
        <f>IF(COUNTA(G24:G28)&lt;5,INDEX(Translations!$C$2:$M$227,MATCH('STEP 1'!B35,Translations!$C$2:$C$227,0),MATCH(Disclaimer!$D$3,Translations!$C$1:$Q$1,0)),INDEX(Translations!$C$2:$M$227,MATCH('STEP 1'!B36,Translations!$C$2:$C$227,0),MATCH(Disclaimer!$D$3,Translations!$C$1:$Q$1,0)))</f>
        <v>Du har inte fyllt i alla fält, vill du fortsätta med den saknade informationen? (Du kan fylla i den saknade informationen senare)</v>
      </c>
      <c r="D30" s="88"/>
      <c r="E30" s="88"/>
      <c r="F30" s="88"/>
      <c r="G30" s="88"/>
      <c r="H30" s="88"/>
      <c r="I30" s="88"/>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row>
    <row r="31" spans="2:64" s="1" customFormat="1" ht="15.95" customHeight="1">
      <c r="B31" s="22" t="s">
        <v>89</v>
      </c>
      <c r="C31" s="88"/>
      <c r="D31" s="88"/>
      <c r="E31" s="88"/>
      <c r="F31" s="88"/>
      <c r="G31" s="88"/>
      <c r="H31" s="88"/>
      <c r="I31" s="88"/>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row>
    <row r="32" spans="2:64" s="1" customFormat="1" ht="16.5" thickBot="1">
      <c r="B32" s="22" t="s">
        <v>90</v>
      </c>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row>
    <row r="33" spans="1:64" s="1" customFormat="1" ht="16.5" thickBot="1">
      <c r="B33" s="22" t="s">
        <v>91</v>
      </c>
      <c r="I33" s="10" t="str">
        <f>INDEX(Translations!$C$2:$M$227,MATCH('STEP 1'!B37,Translations!$C$2:$C$227,0),MATCH(Disclaimer!$D$3,Translations!$C$1:$Q$1,0))</f>
        <v>Nästa sida</v>
      </c>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row>
    <row r="34" spans="1:64" s="1" customFormat="1">
      <c r="B34" s="22" t="s">
        <v>92</v>
      </c>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row>
    <row r="35" spans="1:64" s="1" customFormat="1">
      <c r="B35" s="22" t="s">
        <v>93</v>
      </c>
      <c r="C35" s="4"/>
      <c r="D35" s="4"/>
      <c r="E35" s="4"/>
      <c r="F35" s="4"/>
      <c r="G35" s="4"/>
      <c r="H35" s="4"/>
      <c r="I35" s="4"/>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row>
    <row r="36" spans="1:64" s="1" customFormat="1">
      <c r="B36" s="22" t="s">
        <v>94</v>
      </c>
      <c r="C36" s="4"/>
      <c r="D36" s="4"/>
      <c r="E36" s="4"/>
      <c r="F36" s="4"/>
      <c r="G36" s="4"/>
      <c r="H36" s="4"/>
      <c r="I36" s="4"/>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row>
    <row r="37" spans="1:64" s="1" customFormat="1">
      <c r="B37" s="12" t="s">
        <v>16</v>
      </c>
      <c r="C37" s="4"/>
      <c r="D37" s="4"/>
      <c r="E37" s="4"/>
      <c r="F37" s="4"/>
      <c r="G37" s="4"/>
      <c r="H37" s="4"/>
      <c r="I37" s="4"/>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row>
    <row r="38" spans="1:64" s="1" customFormat="1">
      <c r="B38" s="12" t="s">
        <v>95</v>
      </c>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row>
    <row r="39" spans="1:64" s="1" customFormat="1">
      <c r="B39" s="12"/>
      <c r="C39" s="4"/>
      <c r="D39" s="4"/>
      <c r="E39" s="4"/>
      <c r="F39" s="4"/>
      <c r="G39" s="4"/>
      <c r="H39" s="4"/>
      <c r="I39" s="4"/>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row>
    <row r="40" spans="1:64" s="1" customFormat="1">
      <c r="B40" s="1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row>
    <row r="41" spans="1:64" s="1" customFormat="1">
      <c r="A41" s="5"/>
      <c r="B41" s="6"/>
      <c r="C41" s="5"/>
      <c r="D41" s="5"/>
      <c r="E41" s="5"/>
      <c r="F41" s="5"/>
      <c r="G41" s="5"/>
      <c r="H41" s="5"/>
      <c r="I41" s="5"/>
      <c r="J41" s="5"/>
      <c r="K41" s="5"/>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row>
    <row r="42" spans="1:64" s="2" customFormat="1">
      <c r="B42" s="21"/>
    </row>
    <row r="43" spans="1:64" s="2" customFormat="1">
      <c r="B43" s="21"/>
    </row>
    <row r="44" spans="1:64" s="2" customFormat="1">
      <c r="B44" s="21"/>
    </row>
    <row r="45" spans="1:64" s="2" customFormat="1">
      <c r="B45" s="21"/>
    </row>
    <row r="46" spans="1:64" s="2" customFormat="1">
      <c r="B46" s="21"/>
    </row>
    <row r="47" spans="1:64" s="2" customFormat="1" ht="15.95" customHeight="1">
      <c r="B47" s="21"/>
    </row>
    <row r="48" spans="1:64" s="2" customFormat="1">
      <c r="B48" s="21"/>
    </row>
    <row r="49" spans="2:2" s="2" customFormat="1" ht="15.95" customHeight="1">
      <c r="B49" s="21"/>
    </row>
    <row r="50" spans="2:2" s="2" customFormat="1" ht="15.95" customHeight="1">
      <c r="B50" s="21"/>
    </row>
    <row r="51" spans="2:2" s="2" customFormat="1">
      <c r="B51" s="21"/>
    </row>
    <row r="52" spans="2:2" s="2" customFormat="1">
      <c r="B52" s="21"/>
    </row>
    <row r="53" spans="2:2" s="2" customFormat="1" ht="15.95" customHeight="1">
      <c r="B53" s="21"/>
    </row>
    <row r="54" spans="2:2" s="2" customFormat="1">
      <c r="B54" s="21"/>
    </row>
    <row r="55" spans="2:2" s="2" customFormat="1">
      <c r="B55" s="21"/>
    </row>
    <row r="56" spans="2:2" s="2" customFormat="1">
      <c r="B56" s="21"/>
    </row>
    <row r="57" spans="2:2" s="2" customFormat="1" ht="15.95" customHeight="1">
      <c r="B57" s="21"/>
    </row>
    <row r="58" spans="2:2" s="2" customFormat="1">
      <c r="B58" s="21"/>
    </row>
    <row r="59" spans="2:2" s="2" customFormat="1">
      <c r="B59" s="21"/>
    </row>
    <row r="60" spans="2:2" s="2" customFormat="1">
      <c r="B60" s="21"/>
    </row>
    <row r="61" spans="2:2" s="2" customFormat="1" ht="15.95" customHeight="1">
      <c r="B61" s="21"/>
    </row>
    <row r="62" spans="2:2" s="2" customFormat="1">
      <c r="B62" s="21"/>
    </row>
    <row r="63" spans="2:2" s="2" customFormat="1">
      <c r="B63" s="21"/>
    </row>
    <row r="64" spans="2:2" s="2" customFormat="1">
      <c r="B64" s="21"/>
    </row>
    <row r="65" spans="2:2" s="2" customFormat="1">
      <c r="B65" s="21"/>
    </row>
    <row r="66" spans="2:2" s="2" customFormat="1">
      <c r="B66" s="21"/>
    </row>
    <row r="67" spans="2:2" s="2" customFormat="1">
      <c r="B67" s="21"/>
    </row>
    <row r="68" spans="2:2" s="2" customFormat="1">
      <c r="B68" s="21"/>
    </row>
    <row r="69" spans="2:2" s="2" customFormat="1">
      <c r="B69" s="21"/>
    </row>
    <row r="70" spans="2:2" s="2" customFormat="1" ht="15.95" customHeight="1">
      <c r="B70" s="21"/>
    </row>
    <row r="71" spans="2:2" s="2" customFormat="1">
      <c r="B71" s="21"/>
    </row>
    <row r="72" spans="2:2" s="2" customFormat="1">
      <c r="B72" s="21"/>
    </row>
    <row r="73" spans="2:2" s="2" customFormat="1">
      <c r="B73" s="21"/>
    </row>
    <row r="74" spans="2:2" s="2" customFormat="1">
      <c r="B74" s="21"/>
    </row>
    <row r="75" spans="2:2" s="2" customFormat="1">
      <c r="B75" s="21"/>
    </row>
    <row r="76" spans="2:2" s="2" customFormat="1">
      <c r="B76" s="21"/>
    </row>
    <row r="77" spans="2:2" s="2" customFormat="1">
      <c r="B77" s="21"/>
    </row>
    <row r="78" spans="2:2" s="2" customFormat="1">
      <c r="B78" s="21"/>
    </row>
    <row r="79" spans="2:2" s="2" customFormat="1">
      <c r="B79" s="21"/>
    </row>
    <row r="80" spans="2:2" s="2" customFormat="1">
      <c r="B80" s="21"/>
    </row>
    <row r="81" spans="2:2" s="2" customFormat="1">
      <c r="B81" s="21"/>
    </row>
    <row r="82" spans="2:2" s="2" customFormat="1">
      <c r="B82" s="21"/>
    </row>
    <row r="83" spans="2:2" s="2" customFormat="1">
      <c r="B83" s="21"/>
    </row>
    <row r="84" spans="2:2" s="2" customFormat="1">
      <c r="B84" s="21"/>
    </row>
    <row r="85" spans="2:2" s="2" customFormat="1">
      <c r="B85" s="21"/>
    </row>
    <row r="86" spans="2:2" s="2" customFormat="1">
      <c r="B86" s="21"/>
    </row>
    <row r="87" spans="2:2" s="2" customFormat="1">
      <c r="B87" s="21"/>
    </row>
    <row r="88" spans="2:2" s="2" customFormat="1">
      <c r="B88" s="21"/>
    </row>
    <row r="89" spans="2:2" s="2" customFormat="1">
      <c r="B89" s="21"/>
    </row>
    <row r="90" spans="2:2" s="2" customFormat="1">
      <c r="B90" s="21"/>
    </row>
  </sheetData>
  <mergeCells count="28">
    <mergeCell ref="C30:I31"/>
    <mergeCell ref="C9:I12"/>
    <mergeCell ref="C17:I20"/>
    <mergeCell ref="C28:D28"/>
    <mergeCell ref="G28:I28"/>
    <mergeCell ref="E25:F25"/>
    <mergeCell ref="E26:F26"/>
    <mergeCell ref="E27:F27"/>
    <mergeCell ref="E28:F28"/>
    <mergeCell ref="C25:D25"/>
    <mergeCell ref="C26:D26"/>
    <mergeCell ref="C27:D27"/>
    <mergeCell ref="G25:I25"/>
    <mergeCell ref="G26:I26"/>
    <mergeCell ref="G27:I27"/>
    <mergeCell ref="C13:E13"/>
    <mergeCell ref="C6:I6"/>
    <mergeCell ref="C8:I8"/>
    <mergeCell ref="C23:D23"/>
    <mergeCell ref="C24:D24"/>
    <mergeCell ref="C22:I22"/>
    <mergeCell ref="E23:F23"/>
    <mergeCell ref="E24:F24"/>
    <mergeCell ref="G23:I23"/>
    <mergeCell ref="G24:I24"/>
    <mergeCell ref="F13:I13"/>
    <mergeCell ref="C15:E15"/>
    <mergeCell ref="F15:I15"/>
  </mergeCells>
  <phoneticPr fontId="11" type="noConversion"/>
  <hyperlinks>
    <hyperlink ref="I33" location="'STEP 2'!A1" display="Next sheet" xr:uid="{A81CE40B-0F91-D944-8970-0820C7DEEDE3}"/>
  </hyperlinks>
  <printOptions horizontalCentered="1"/>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E68D2-5127-F247-8A7C-9AD4367CBAD0}">
  <dimension ref="A1:BL93"/>
  <sheetViews>
    <sheetView showGridLines="0" zoomScale="150" zoomScaleNormal="150" zoomScaleSheetLayoutView="120" workbookViewId="0">
      <selection activeCell="M27" sqref="M27"/>
    </sheetView>
  </sheetViews>
  <sheetFormatPr defaultColWidth="11" defaultRowHeight="15.75"/>
  <cols>
    <col min="1" max="1" width="2.5" style="2" customWidth="1"/>
    <col min="2" max="2" width="2.5" style="21" customWidth="1"/>
    <col min="3" max="9" width="11.375" style="2" customWidth="1"/>
    <col min="10" max="11" width="2.5" style="2" customWidth="1"/>
    <col min="12" max="12" width="12" style="2" customWidth="1"/>
    <col min="13" max="64" width="10.875" style="2"/>
  </cols>
  <sheetData>
    <row r="1" spans="1:64" s="1" customFormat="1">
      <c r="A1" s="5"/>
      <c r="B1" s="6"/>
      <c r="C1" s="5"/>
      <c r="D1" s="5"/>
      <c r="E1" s="5"/>
      <c r="F1" s="5"/>
      <c r="G1" s="5"/>
      <c r="H1" s="5"/>
      <c r="I1" s="5"/>
      <c r="J1" s="5"/>
      <c r="K1" s="5"/>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row>
    <row r="2" spans="1:64" s="1" customFormat="1">
      <c r="B2" s="1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row>
    <row r="3" spans="1:64" s="1" customFormat="1">
      <c r="B3" s="1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row>
    <row r="4" spans="1:64" s="1" customFormat="1" ht="16.5" thickBot="1">
      <c r="B4" s="20"/>
      <c r="C4" s="3"/>
      <c r="D4" s="3"/>
      <c r="E4" s="3"/>
      <c r="F4" s="3"/>
      <c r="G4" s="3"/>
      <c r="H4" s="3"/>
      <c r="I4" s="3"/>
      <c r="J4" s="3"/>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row>
    <row r="5" spans="1:64" s="1" customFormat="1">
      <c r="B5" s="1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row>
    <row r="6" spans="1:64" s="1" customFormat="1" ht="16.5" customHeight="1">
      <c r="B6" s="12" t="s">
        <v>96</v>
      </c>
      <c r="C6" s="55" t="str">
        <f>INDEX(Translations!$C$2:$M$227,MATCH('STEP 2'!B6,Translations!$C$2:$C$227,0),MATCH(Disclaimer!$D$3,Translations!$C$1:$Q$1,0))</f>
        <v>STEG 2</v>
      </c>
      <c r="D6" s="55"/>
      <c r="E6" s="55"/>
      <c r="F6" s="55"/>
      <c r="G6" s="55"/>
      <c r="H6" s="55"/>
      <c r="I6" s="55"/>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row>
    <row r="7" spans="1:64" s="1" customFormat="1" ht="6" customHeight="1">
      <c r="B7" s="1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row>
    <row r="8" spans="1:64" s="1" customFormat="1" ht="15.95" customHeight="1">
      <c r="B8" s="12" t="s">
        <v>97</v>
      </c>
      <c r="C8" s="73" t="str">
        <f>INDEX(Translations!$C$2:$M$227,MATCH('STEP 2'!B8,Translations!$C$2:$C$227,0),MATCH(Disclaimer!$D$3,Translations!$C$1:$Q$1,0))</f>
        <v xml:space="preserve">Vattenkälla(or) </v>
      </c>
      <c r="D8" s="73"/>
      <c r="E8" s="73"/>
      <c r="F8" s="73"/>
      <c r="G8" s="73"/>
      <c r="H8" s="73"/>
      <c r="I8" s="73"/>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row>
    <row r="9" spans="1:64" s="1" customFormat="1" ht="15" customHeight="1">
      <c r="B9" s="12"/>
      <c r="C9" s="64" t="str">
        <f>INDEX(Translations!$C$2:$M$227,MATCH('STEP 2'!B14,Translations!$C$2:$C$227,0),MATCH(Disclaimer!$D$3,Translations!$C$1:$Q$1,0))</f>
        <v>Om du är osäker på vilka källor som används för dricksvatten (t.ex. grundvatten, ytvatten etc.) kontakta de VA-bolag som identifierades i föregående steg. Observera att vissa städer kan vara beroende av flera dricksvattenkällor. Det är viktigt att kartlägga hur många källor som används och var de är belägna. Enligt DWD  [2] är vattenleverantörer ansvariga för att genomföra en ”riskbedömning av försörjningssystemet” - se fig. 1. För att få en komplett bild, samarbeta med leverantörerna och samla in nödvändig information. Ta del av information genom samarbete med leverantörerna. Lägg till fler rader om du vill ange fler dricksvattenkällor.</v>
      </c>
      <c r="D9" s="64"/>
      <c r="E9" s="64"/>
      <c r="F9" s="64"/>
      <c r="G9" s="64"/>
      <c r="H9" s="64"/>
      <c r="I9" s="64"/>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row>
    <row r="10" spans="1:64" s="1" customFormat="1" ht="12.75" customHeight="1">
      <c r="B10" s="12"/>
      <c r="C10" s="64"/>
      <c r="D10" s="64"/>
      <c r="E10" s="64"/>
      <c r="F10" s="64"/>
      <c r="G10" s="64"/>
      <c r="H10" s="64"/>
      <c r="I10" s="64"/>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row>
    <row r="11" spans="1:64" s="1" customFormat="1" ht="12.75" customHeight="1">
      <c r="B11" s="12"/>
      <c r="C11" s="64"/>
      <c r="D11" s="64"/>
      <c r="E11" s="64"/>
      <c r="F11" s="64"/>
      <c r="G11" s="64"/>
      <c r="H11" s="64"/>
      <c r="I11" s="64"/>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row>
    <row r="12" spans="1:64" s="1" customFormat="1" ht="12.75" customHeight="1">
      <c r="B12" s="12"/>
      <c r="C12" s="64"/>
      <c r="D12" s="64"/>
      <c r="E12" s="64"/>
      <c r="F12" s="64"/>
      <c r="G12" s="64"/>
      <c r="H12" s="64"/>
      <c r="I12" s="64"/>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row>
    <row r="13" spans="1:64" s="1" customFormat="1" ht="12.75" customHeight="1">
      <c r="B13" s="12"/>
      <c r="C13" s="64"/>
      <c r="D13" s="64"/>
      <c r="E13" s="64"/>
      <c r="F13" s="64"/>
      <c r="G13" s="64"/>
      <c r="H13" s="64"/>
      <c r="I13" s="64"/>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row>
    <row r="14" spans="1:64" s="1" customFormat="1" ht="12.75" customHeight="1">
      <c r="B14" s="12" t="s">
        <v>98</v>
      </c>
      <c r="C14" s="64"/>
      <c r="D14" s="64"/>
      <c r="E14" s="64"/>
      <c r="F14" s="64"/>
      <c r="G14" s="64"/>
      <c r="H14" s="64"/>
      <c r="I14" s="64"/>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row>
    <row r="15" spans="1:64" s="1" customFormat="1" ht="15.75" customHeight="1">
      <c r="B15" s="12" t="s">
        <v>99</v>
      </c>
      <c r="C15" s="64" t="str">
        <f>INDEX(Translations!$C$2:$M$227,MATCH('STEP 2'!B21,Translations!$C$2:$C$227,0),MATCH(Disclaimer!$D$3,Translations!$C$1:$Q$1,0))</f>
        <v>Vänligen fyll i tabell 2.</v>
      </c>
      <c r="D15" s="64"/>
      <c r="E15" s="64"/>
      <c r="F15" s="64"/>
      <c r="G15" s="64"/>
      <c r="H15" s="64"/>
      <c r="I15" s="64"/>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row>
    <row r="16" spans="1:64" s="1" customFormat="1" ht="15.75" customHeight="1">
      <c r="B16" s="12" t="s">
        <v>100</v>
      </c>
      <c r="C16" s="64"/>
      <c r="D16" s="64"/>
      <c r="E16" s="64"/>
      <c r="F16" s="64"/>
      <c r="G16" s="64"/>
      <c r="H16" s="64"/>
      <c r="I16" s="64"/>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row>
    <row r="17" spans="2:64" s="1" customFormat="1" ht="14.25" customHeight="1">
      <c r="B17" s="12" t="s">
        <v>101</v>
      </c>
      <c r="C17" s="27" t="str">
        <f>INDEX(Translations!$C$2:$M$227,MATCH('STEP 2'!B15,Translations!$C$2:$C$227,0),MATCH(Disclaimer!$D$3,Translations!$C$1:$Q$1,0))</f>
        <v>Tabell 2 Källor till dricksvatten</v>
      </c>
      <c r="D17" s="27"/>
      <c r="E17" s="27"/>
      <c r="F17" s="27"/>
      <c r="G17" s="27"/>
      <c r="H17" s="27"/>
      <c r="I17" s="27"/>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row>
    <row r="18" spans="2:64" s="1" customFormat="1" ht="36.950000000000003" customHeight="1">
      <c r="B18" s="22" t="s">
        <v>93</v>
      </c>
      <c r="C18" s="91" t="str">
        <f>INDEX(Translations!$C$2:$M$227,MATCH('STEP 2'!B17,Translations!$C$2:$C$227,0),MATCH(Disclaimer!$D$3,Translations!$C$1:$Q$1,0))</f>
        <v>ID för vattenuttagsplats (eller annan märkning som används)</v>
      </c>
      <c r="D18" s="91"/>
      <c r="E18" s="91"/>
      <c r="F18" s="91"/>
      <c r="G18" s="91" t="str">
        <f>INDEX(Translations!$C$2:$M$227,MATCH('STEP 2'!B16,Translations!$C$2:$C$227,0),MATCH(Disclaimer!$D$3,Translations!$C$1:$Q$1,0))</f>
        <v>Dricksvattenkälla (grundvatten G, av ytvatten S, artificiellt återfyllt grundvatten A)</v>
      </c>
      <c r="H18" s="91"/>
      <c r="I18" s="91"/>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row>
    <row r="19" spans="2:64" s="1" customFormat="1" ht="14.25" customHeight="1">
      <c r="C19" s="89"/>
      <c r="D19" s="89"/>
      <c r="E19" s="89"/>
      <c r="F19" s="89"/>
      <c r="G19" s="89"/>
      <c r="H19" s="89"/>
      <c r="I19" s="89"/>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row>
    <row r="20" spans="2:64" s="1" customFormat="1" ht="15.95" customHeight="1">
      <c r="B20" s="22" t="s">
        <v>16</v>
      </c>
      <c r="C20" s="90"/>
      <c r="D20" s="90"/>
      <c r="E20" s="90"/>
      <c r="F20" s="90"/>
      <c r="G20" s="90"/>
      <c r="H20" s="90"/>
      <c r="I20" s="90"/>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row>
    <row r="21" spans="2:64" s="1" customFormat="1" ht="15.95" customHeight="1">
      <c r="B21" s="12" t="s">
        <v>103</v>
      </c>
      <c r="C21" s="90"/>
      <c r="D21" s="90"/>
      <c r="E21" s="90"/>
      <c r="F21" s="90"/>
      <c r="G21" s="90"/>
      <c r="H21" s="90"/>
      <c r="I21" s="90"/>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row>
    <row r="22" spans="2:64" s="1" customFormat="1" ht="15.95" customHeight="1">
      <c r="B22" s="12"/>
      <c r="C22" s="90"/>
      <c r="D22" s="90"/>
      <c r="E22" s="90"/>
      <c r="F22" s="90"/>
      <c r="G22" s="90"/>
      <c r="H22" s="90"/>
      <c r="I22" s="90"/>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row>
    <row r="23" spans="2:64" s="1" customFormat="1" ht="15.95" customHeight="1">
      <c r="B23" s="22" t="s">
        <v>94</v>
      </c>
      <c r="C23" s="90"/>
      <c r="D23" s="90"/>
      <c r="E23" s="90"/>
      <c r="F23" s="90"/>
      <c r="G23" s="90"/>
      <c r="H23" s="90"/>
      <c r="I23" s="90"/>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row>
    <row r="24" spans="2:64" s="1" customFormat="1" ht="15" customHeight="1">
      <c r="B24" s="12"/>
      <c r="C24" s="90"/>
      <c r="D24" s="90"/>
      <c r="E24" s="90"/>
      <c r="F24" s="90"/>
      <c r="G24" s="90"/>
      <c r="H24" s="90"/>
      <c r="I24" s="90"/>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row>
    <row r="25" spans="2:64" s="1" customFormat="1" ht="15.95" customHeight="1">
      <c r="B25" s="12"/>
      <c r="C25" s="90"/>
      <c r="D25" s="90"/>
      <c r="E25" s="90"/>
      <c r="F25" s="90"/>
      <c r="G25" s="90"/>
      <c r="H25" s="90"/>
      <c r="I25" s="90"/>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row>
    <row r="26" spans="2:64" s="1" customFormat="1">
      <c r="B26" s="12"/>
      <c r="C26" s="90"/>
      <c r="D26" s="90"/>
      <c r="E26" s="90"/>
      <c r="F26" s="90"/>
      <c r="G26" s="90"/>
      <c r="H26" s="90"/>
      <c r="I26" s="90"/>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row>
    <row r="27" spans="2:64" s="1" customFormat="1" ht="15.95" customHeight="1">
      <c r="B27" s="12"/>
      <c r="C27" s="90"/>
      <c r="D27" s="90"/>
      <c r="E27" s="90"/>
      <c r="F27" s="90"/>
      <c r="G27" s="90"/>
      <c r="H27" s="90"/>
      <c r="I27" s="90"/>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row>
    <row r="28" spans="2:64" s="1" customFormat="1" ht="17.25" customHeight="1">
      <c r="B28" s="12"/>
      <c r="C28" s="90"/>
      <c r="D28" s="90"/>
      <c r="E28" s="90"/>
      <c r="F28" s="90"/>
      <c r="G28" s="90"/>
      <c r="H28" s="90"/>
      <c r="I28" s="90"/>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row>
    <row r="29" spans="2:64" s="1" customFormat="1" ht="17.25" customHeight="1">
      <c r="B29" s="12"/>
      <c r="C29" s="90"/>
      <c r="D29" s="90"/>
      <c r="E29" s="90"/>
      <c r="F29" s="90"/>
      <c r="G29" s="90"/>
      <c r="H29" s="90"/>
      <c r="I29" s="90"/>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row>
    <row r="30" spans="2:64" s="1" customFormat="1" ht="17.25" customHeight="1">
      <c r="B30" s="12"/>
      <c r="C30" s="90"/>
      <c r="D30" s="90"/>
      <c r="E30" s="90"/>
      <c r="F30" s="90"/>
      <c r="G30" s="90"/>
      <c r="H30" s="90"/>
      <c r="I30" s="90"/>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row>
    <row r="31" spans="2:64" s="1" customFormat="1" ht="17.25" customHeight="1">
      <c r="B31" s="12"/>
      <c r="C31" s="90"/>
      <c r="D31" s="90"/>
      <c r="E31" s="90"/>
      <c r="F31" s="90"/>
      <c r="G31" s="90"/>
      <c r="H31" s="90"/>
      <c r="I31" s="90"/>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row>
    <row r="32" spans="2:64" s="1" customFormat="1" ht="17.25" customHeight="1">
      <c r="B32" s="12"/>
      <c r="C32" s="90"/>
      <c r="D32" s="90"/>
      <c r="E32" s="90"/>
      <c r="F32" s="90"/>
      <c r="G32" s="90"/>
      <c r="H32" s="90"/>
      <c r="I32" s="90"/>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row>
    <row r="33" spans="1:64" s="1" customFormat="1" ht="17.25" customHeight="1">
      <c r="B33" s="12"/>
      <c r="C33" s="90"/>
      <c r="D33" s="90"/>
      <c r="E33" s="90"/>
      <c r="F33" s="90"/>
      <c r="G33" s="90"/>
      <c r="H33" s="90"/>
      <c r="I33" s="90"/>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row>
    <row r="34" spans="1:64" s="1" customFormat="1" ht="17.25" customHeight="1">
      <c r="B34" s="12"/>
      <c r="C34" s="90"/>
      <c r="D34" s="90"/>
      <c r="E34" s="90"/>
      <c r="F34" s="90"/>
      <c r="G34" s="90"/>
      <c r="H34" s="90"/>
      <c r="I34" s="90"/>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row>
    <row r="35" spans="1:64" s="1" customFormat="1" ht="17.25" customHeight="1">
      <c r="B35" s="12"/>
      <c r="C35" s="90"/>
      <c r="D35" s="90"/>
      <c r="E35" s="90"/>
      <c r="F35" s="90"/>
      <c r="G35" s="90"/>
      <c r="H35" s="90"/>
      <c r="I35" s="90"/>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row>
    <row r="36" spans="1:64" s="1" customFormat="1" ht="17.25" customHeight="1">
      <c r="B36" s="12"/>
      <c r="C36" s="90"/>
      <c r="D36" s="90"/>
      <c r="E36" s="90"/>
      <c r="F36" s="90"/>
      <c r="G36" s="90"/>
      <c r="H36" s="90"/>
      <c r="I36" s="90"/>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row>
    <row r="37" spans="1:64" s="1" customFormat="1" ht="17.25" customHeight="1">
      <c r="B37" s="12"/>
      <c r="C37" s="24"/>
      <c r="D37" s="24"/>
      <c r="E37" s="24"/>
      <c r="F37" s="24"/>
      <c r="G37" s="90"/>
      <c r="H37" s="90"/>
      <c r="I37" s="90"/>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row>
    <row r="38" spans="1:64" s="1" customFormat="1">
      <c r="B38" s="12"/>
      <c r="C38" s="4"/>
      <c r="D38" s="4"/>
      <c r="E38" s="4"/>
      <c r="F38" s="4"/>
      <c r="G38" s="4"/>
      <c r="H38" s="4"/>
      <c r="I38" s="4"/>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row>
    <row r="39" spans="1:64" s="1" customFormat="1" ht="12" customHeight="1">
      <c r="B39" s="12"/>
      <c r="C39" s="88" t="str">
        <f>IF(COUNTA(C19:L19)&lt;2,INDEX(Translations!$C$2:$M$227,MATCH('STEP 2'!B18,Translations!$C$2:$C$227,0),MATCH(Disclaimer!$D$3,Translations!$C$1:$Q$1,0)),INDEX(Translations!$C$2:$M$227,MATCH('STEP 2'!B23,Translations!$C$2:$C$227,0),MATCH(Disclaimer!$D$3,Translations!$C$1:$Q$1,0)))</f>
        <v>Du har inte fyllt i alla fält, vill du fortsätta med den saknade informationen? (Du kan fylla i den saknade informationen senare)</v>
      </c>
      <c r="D39" s="88"/>
      <c r="E39" s="88"/>
      <c r="F39" s="88"/>
      <c r="G39" s="88"/>
      <c r="H39" s="88"/>
      <c r="I39" s="88"/>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row>
    <row r="40" spans="1:64" s="1" customFormat="1" ht="12" customHeight="1">
      <c r="B40" s="12"/>
      <c r="C40" s="88"/>
      <c r="D40" s="88"/>
      <c r="E40" s="88"/>
      <c r="F40" s="88"/>
      <c r="G40" s="88"/>
      <c r="H40" s="88"/>
      <c r="I40" s="88"/>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row>
    <row r="41" spans="1:64" s="1" customFormat="1" ht="9" customHeight="1" thickBot="1">
      <c r="B41" s="12"/>
      <c r="C41" s="4"/>
      <c r="D41" s="4"/>
      <c r="E41" s="4"/>
      <c r="F41" s="4"/>
      <c r="G41" s="4"/>
      <c r="H41" s="4"/>
      <c r="I41" s="4"/>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row>
    <row r="42" spans="1:64" s="1" customFormat="1" ht="16.5" thickBot="1">
      <c r="B42" s="12"/>
      <c r="C42" s="4"/>
      <c r="D42" s="4"/>
      <c r="E42" s="4"/>
      <c r="F42" s="4"/>
      <c r="G42" s="4"/>
      <c r="H42" s="4"/>
      <c r="I42" s="10" t="str">
        <f>INDEX(Translations!$C$2:$M$227,MATCH('STEP 2'!B20,Translations!$C$2:$C$227,0),MATCH(Disclaimer!$D$3,Translations!$C$1:$Q$1,0))</f>
        <v>Nästa sida</v>
      </c>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row>
    <row r="43" spans="1:64" s="1" customFormat="1" ht="12" customHeight="1">
      <c r="B43" s="1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row>
    <row r="44" spans="1:64" s="1" customFormat="1">
      <c r="A44" s="5"/>
      <c r="B44" s="6"/>
      <c r="C44" s="5"/>
      <c r="D44" s="5"/>
      <c r="E44" s="5"/>
      <c r="F44" s="5"/>
      <c r="G44" s="5"/>
      <c r="H44" s="5"/>
      <c r="I44" s="5"/>
      <c r="J44" s="5"/>
      <c r="K44" s="5"/>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row>
    <row r="45" spans="1:64" s="2" customFormat="1">
      <c r="B45" s="21"/>
    </row>
    <row r="46" spans="1:64" s="2" customFormat="1">
      <c r="B46" s="21"/>
    </row>
    <row r="47" spans="1:64" s="2" customFormat="1">
      <c r="B47" s="21"/>
    </row>
    <row r="48" spans="1:64" s="2" customFormat="1">
      <c r="B48" s="21"/>
    </row>
    <row r="49" spans="2:2" s="2" customFormat="1">
      <c r="B49" s="21"/>
    </row>
    <row r="50" spans="2:2" s="2" customFormat="1" ht="15.95" customHeight="1">
      <c r="B50" s="21"/>
    </row>
    <row r="51" spans="2:2" s="2" customFormat="1">
      <c r="B51" s="21"/>
    </row>
    <row r="52" spans="2:2" s="2" customFormat="1" ht="15.95" customHeight="1">
      <c r="B52" s="21"/>
    </row>
    <row r="53" spans="2:2" s="2" customFormat="1" ht="15.95" customHeight="1">
      <c r="B53" s="21"/>
    </row>
    <row r="54" spans="2:2" s="2" customFormat="1">
      <c r="B54" s="21"/>
    </row>
    <row r="55" spans="2:2" s="2" customFormat="1">
      <c r="B55" s="21"/>
    </row>
    <row r="56" spans="2:2" s="2" customFormat="1" ht="15.95" customHeight="1">
      <c r="B56" s="21"/>
    </row>
    <row r="57" spans="2:2" s="2" customFormat="1">
      <c r="B57" s="21"/>
    </row>
    <row r="58" spans="2:2" s="2" customFormat="1">
      <c r="B58" s="21"/>
    </row>
    <row r="59" spans="2:2" s="2" customFormat="1">
      <c r="B59" s="21"/>
    </row>
    <row r="60" spans="2:2" s="2" customFormat="1" ht="15.95" customHeight="1">
      <c r="B60" s="21"/>
    </row>
    <row r="61" spans="2:2" s="2" customFormat="1">
      <c r="B61" s="21"/>
    </row>
    <row r="62" spans="2:2" s="2" customFormat="1">
      <c r="B62" s="21"/>
    </row>
    <row r="63" spans="2:2" s="2" customFormat="1">
      <c r="B63" s="21"/>
    </row>
    <row r="64" spans="2:2" s="2" customFormat="1" ht="15.95" customHeight="1">
      <c r="B64" s="21"/>
    </row>
    <row r="65" spans="2:2" s="2" customFormat="1">
      <c r="B65" s="21"/>
    </row>
    <row r="66" spans="2:2" s="2" customFormat="1">
      <c r="B66" s="21"/>
    </row>
    <row r="67" spans="2:2" s="2" customFormat="1">
      <c r="B67" s="21"/>
    </row>
    <row r="68" spans="2:2" s="2" customFormat="1">
      <c r="B68" s="21"/>
    </row>
    <row r="69" spans="2:2" s="2" customFormat="1">
      <c r="B69" s="21"/>
    </row>
    <row r="70" spans="2:2" s="2" customFormat="1">
      <c r="B70" s="21"/>
    </row>
    <row r="71" spans="2:2" s="2" customFormat="1">
      <c r="B71" s="21"/>
    </row>
    <row r="72" spans="2:2" s="2" customFormat="1">
      <c r="B72" s="21"/>
    </row>
    <row r="73" spans="2:2" s="2" customFormat="1" ht="15.95" customHeight="1">
      <c r="B73" s="21"/>
    </row>
    <row r="74" spans="2:2" s="2" customFormat="1">
      <c r="B74" s="21"/>
    </row>
    <row r="75" spans="2:2" s="2" customFormat="1">
      <c r="B75" s="21"/>
    </row>
    <row r="76" spans="2:2" s="2" customFormat="1">
      <c r="B76" s="21"/>
    </row>
    <row r="77" spans="2:2" s="2" customFormat="1">
      <c r="B77" s="21"/>
    </row>
    <row r="78" spans="2:2" s="2" customFormat="1">
      <c r="B78" s="21"/>
    </row>
    <row r="79" spans="2:2" s="2" customFormat="1">
      <c r="B79" s="21"/>
    </row>
    <row r="80" spans="2:2" s="2" customFormat="1">
      <c r="B80" s="21"/>
    </row>
    <row r="81" spans="2:2" s="2" customFormat="1">
      <c r="B81" s="21"/>
    </row>
    <row r="82" spans="2:2" s="2" customFormat="1">
      <c r="B82" s="21"/>
    </row>
    <row r="83" spans="2:2" s="2" customFormat="1">
      <c r="B83" s="21"/>
    </row>
    <row r="84" spans="2:2" s="2" customFormat="1">
      <c r="B84" s="21"/>
    </row>
    <row r="85" spans="2:2" s="2" customFormat="1">
      <c r="B85" s="21"/>
    </row>
    <row r="86" spans="2:2" s="2" customFormat="1">
      <c r="B86" s="21"/>
    </row>
    <row r="87" spans="2:2" s="2" customFormat="1">
      <c r="B87" s="21"/>
    </row>
    <row r="88" spans="2:2" s="2" customFormat="1">
      <c r="B88" s="21"/>
    </row>
    <row r="89" spans="2:2" s="2" customFormat="1">
      <c r="B89" s="21"/>
    </row>
    <row r="90" spans="2:2" s="2" customFormat="1">
      <c r="B90" s="21"/>
    </row>
    <row r="91" spans="2:2" s="2" customFormat="1">
      <c r="B91" s="21"/>
    </row>
    <row r="92" spans="2:2" s="2" customFormat="1">
      <c r="B92" s="21"/>
    </row>
    <row r="93" spans="2:2" s="2" customFormat="1">
      <c r="B93" s="21"/>
    </row>
  </sheetData>
  <mergeCells count="44">
    <mergeCell ref="C35:F35"/>
    <mergeCell ref="C36:F36"/>
    <mergeCell ref="C31:F31"/>
    <mergeCell ref="C32:F32"/>
    <mergeCell ref="C33:F33"/>
    <mergeCell ref="C34:F34"/>
    <mergeCell ref="G31:I31"/>
    <mergeCell ref="G32:I32"/>
    <mergeCell ref="G33:I33"/>
    <mergeCell ref="G34:I34"/>
    <mergeCell ref="G28:I28"/>
    <mergeCell ref="G29:I29"/>
    <mergeCell ref="C24:F24"/>
    <mergeCell ref="C25:F25"/>
    <mergeCell ref="C26:F26"/>
    <mergeCell ref="C27:F27"/>
    <mergeCell ref="C28:F28"/>
    <mergeCell ref="G23:I23"/>
    <mergeCell ref="G24:I24"/>
    <mergeCell ref="G25:I25"/>
    <mergeCell ref="G26:I26"/>
    <mergeCell ref="G27:I27"/>
    <mergeCell ref="C39:I40"/>
    <mergeCell ref="G20:I20"/>
    <mergeCell ref="G18:I18"/>
    <mergeCell ref="C20:F20"/>
    <mergeCell ref="C18:F18"/>
    <mergeCell ref="C21:F21"/>
    <mergeCell ref="G21:I21"/>
    <mergeCell ref="G22:I22"/>
    <mergeCell ref="C22:F22"/>
    <mergeCell ref="G30:I30"/>
    <mergeCell ref="G37:I37"/>
    <mergeCell ref="G35:I35"/>
    <mergeCell ref="G36:I36"/>
    <mergeCell ref="C23:F23"/>
    <mergeCell ref="C29:F29"/>
    <mergeCell ref="C30:F30"/>
    <mergeCell ref="C6:I6"/>
    <mergeCell ref="C8:I8"/>
    <mergeCell ref="G19:I19"/>
    <mergeCell ref="C19:F19"/>
    <mergeCell ref="C9:I14"/>
    <mergeCell ref="C15:I16"/>
  </mergeCells>
  <conditionalFormatting sqref="C20:I36">
    <cfRule type="expression" dxfId="1" priority="3">
      <formula>$C19&lt;&gt;""</formula>
    </cfRule>
  </conditionalFormatting>
  <hyperlinks>
    <hyperlink ref="I42" location="'STEP 3'!A1" display="Next sheet" xr:uid="{B5221556-D9DB-4A41-8840-8B540B91EB67}"/>
  </hyperlinks>
  <printOptions horizontalCentered="1"/>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77ACE2C-B0A7-B542-B487-0CA6AC0A642E}">
          <x14:formula1>
            <xm:f>Settings!$A$2:$A$4</xm:f>
          </x14:formula1>
          <xm:sqref>G19:I19</xm:sqref>
        </x14:dataValidation>
        <x14:dataValidation type="list" allowBlank="1" showInputMessage="1" showErrorMessage="1" xr:uid="{CF85DE11-8EE3-BF40-9379-BA6892A3FFA3}">
          <x14:formula1>
            <xm:f>Settings!$A$2:$A$3</xm:f>
          </x14:formula1>
          <xm:sqref>H22:I37 G20:G37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64617-E4AA-604F-ACAC-51C6ED11E025}">
  <dimension ref="A1:BL97"/>
  <sheetViews>
    <sheetView showGridLines="0" zoomScale="111" zoomScaleNormal="111" zoomScaleSheetLayoutView="140" workbookViewId="0">
      <selection activeCell="J1" sqref="J1:K1048576"/>
    </sheetView>
  </sheetViews>
  <sheetFormatPr defaultColWidth="11" defaultRowHeight="15.75"/>
  <cols>
    <col min="1" max="1" width="2.5" style="2" customWidth="1"/>
    <col min="2" max="2" width="2.375" style="21" customWidth="1"/>
    <col min="3" max="9" width="11.375" style="2" customWidth="1"/>
    <col min="10" max="11" width="2.375" style="2" customWidth="1"/>
    <col min="12" max="12" width="12" style="2" customWidth="1"/>
    <col min="13" max="64" width="10.875" style="2"/>
  </cols>
  <sheetData>
    <row r="1" spans="1:64" s="1" customFormat="1">
      <c r="A1" s="5"/>
      <c r="B1" s="6"/>
      <c r="C1" s="5"/>
      <c r="D1" s="5"/>
      <c r="E1" s="5"/>
      <c r="F1" s="5"/>
      <c r="G1" s="5"/>
      <c r="H1" s="5"/>
      <c r="I1" s="5"/>
      <c r="J1" s="5"/>
      <c r="K1" s="5"/>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row>
    <row r="2" spans="1:64" s="1" customFormat="1">
      <c r="B2" s="1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row>
    <row r="3" spans="1:64" s="1" customFormat="1">
      <c r="B3" s="1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row>
    <row r="4" spans="1:64" s="1" customFormat="1" ht="16.5" thickBot="1">
      <c r="B4" s="20"/>
      <c r="C4" s="3"/>
      <c r="D4" s="3"/>
      <c r="E4" s="3"/>
      <c r="F4" s="3"/>
      <c r="G4" s="3"/>
      <c r="H4" s="3"/>
      <c r="I4" s="3"/>
      <c r="J4" s="3"/>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row>
    <row r="5" spans="1:64" s="1" customFormat="1" ht="12" customHeight="1">
      <c r="B5" s="1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row>
    <row r="6" spans="1:64" s="1" customFormat="1" ht="18.75">
      <c r="B6" s="12" t="s">
        <v>104</v>
      </c>
      <c r="C6" s="55" t="str">
        <f>INDEX(Translations!$C$2:$M$227,MATCH('STEP 3'!B6,Translations!$C$2:$C$227,0),MATCH(Disclaimer!$D$3,Translations!$C$1:$Q$1,0))</f>
        <v>STEG 3</v>
      </c>
      <c r="D6" s="55"/>
      <c r="E6" s="55"/>
      <c r="F6" s="55"/>
      <c r="G6" s="55"/>
      <c r="H6" s="55"/>
      <c r="I6" s="55"/>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row>
    <row r="7" spans="1:64" s="1" customFormat="1" ht="9" customHeight="1">
      <c r="B7" s="1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row>
    <row r="8" spans="1:64" s="1" customFormat="1" ht="13.5" customHeight="1">
      <c r="B8" s="12" t="s">
        <v>105</v>
      </c>
      <c r="C8" s="73" t="str">
        <f>INDEX(Translations!$C$2:$M$227,MATCH('STEP 3'!B8,Translations!$C$2:$C$227,0),MATCH(Disclaimer!$D$3,Translations!$C$1:$Q$1,0))</f>
        <v>Stora utsläppskällor av PFAS</v>
      </c>
      <c r="D8" s="73"/>
      <c r="E8" s="73"/>
      <c r="F8" s="73"/>
      <c r="G8" s="73"/>
      <c r="H8" s="73"/>
      <c r="I8" s="73"/>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row>
    <row r="9" spans="1:64" s="1" customFormat="1" ht="6.75" customHeight="1">
      <c r="B9" s="12"/>
      <c r="C9" s="64" t="str">
        <f>INDEX(Translations!$C$2:$M$227,MATCH('STEP 3'!B10,Translations!$C$2:$C$227,0),MATCH(Disclaimer!$D$3,Translations!$C$1:$Q$1,0))</f>
        <v>De största källorna till PFAS-föroreningar som påverkar vattenmiljöer är flygplatser, brandövningsplatser, militära övningsområden, deponier och avloppsreningsverk. Vattenhaltiga filmbildande skum som används för släckning av vätskebränder (t.ex. bränslebränder) används ofta på flygplatser (även på små privata flygplatser), brandövningsplatser och militära övningsfält. Dessa typer av skum innehåller PFAS, som sprids genom marken och kan förorena grundvatten och öppna vattendrag i omgivningen. På deponier lagras olika typer av avfall, bland annat byggmaterial, textilier, stoppning och andra föremål som är kända för att innehålla PFAS. När dessa föremål utsätts för sol, regn och temperaturväxlingar bryts de ned och frigör PFAS. Lakvatten från deponier innehåller ofta stora mängder PFAS. Finns dessa källor till PFAS-föroreningar i din stad eller kommun? Om ja, hur långt är de från vattentäkterna? Användning av GIS är rekommenderad för att placera potentiella PFAS-föroreningskällor på kartan. Vänligen fyll i tabell 3 (nedan). Sätt X i kolumnen JA eller NEJ. Markera även avståndet i km till närmaste vattenkälla.</v>
      </c>
      <c r="D9" s="64"/>
      <c r="E9" s="64"/>
      <c r="F9" s="64"/>
      <c r="G9" s="64"/>
      <c r="H9" s="64"/>
      <c r="I9" s="64"/>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row>
    <row r="10" spans="1:64" s="1" customFormat="1" ht="14.25" customHeight="1">
      <c r="B10" s="12" t="s">
        <v>106</v>
      </c>
      <c r="C10" s="64"/>
      <c r="D10" s="64"/>
      <c r="E10" s="64"/>
      <c r="F10" s="64"/>
      <c r="G10" s="64"/>
      <c r="H10" s="64"/>
      <c r="I10" s="64"/>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row>
    <row r="11" spans="1:64" s="1" customFormat="1" ht="14.25" customHeight="1">
      <c r="B11" s="12"/>
      <c r="C11" s="64"/>
      <c r="D11" s="64"/>
      <c r="E11" s="64"/>
      <c r="F11" s="64"/>
      <c r="G11" s="64"/>
      <c r="H11" s="64"/>
      <c r="I11" s="64"/>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row>
    <row r="12" spans="1:64" s="1" customFormat="1" ht="14.25" customHeight="1">
      <c r="B12" s="12"/>
      <c r="C12" s="64"/>
      <c r="D12" s="64"/>
      <c r="E12" s="64"/>
      <c r="F12" s="64"/>
      <c r="G12" s="64"/>
      <c r="H12" s="64"/>
      <c r="I12" s="64"/>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row>
    <row r="13" spans="1:64" s="1" customFormat="1" ht="14.25" customHeight="1">
      <c r="B13" s="12"/>
      <c r="C13" s="64"/>
      <c r="D13" s="64"/>
      <c r="E13" s="64"/>
      <c r="F13" s="64"/>
      <c r="G13" s="64"/>
      <c r="H13" s="64"/>
      <c r="I13" s="64"/>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row>
    <row r="14" spans="1:64" s="1" customFormat="1" ht="14.25" customHeight="1">
      <c r="B14" s="12"/>
      <c r="C14" s="64"/>
      <c r="D14" s="64"/>
      <c r="E14" s="64"/>
      <c r="F14" s="64"/>
      <c r="G14" s="64"/>
      <c r="H14" s="64"/>
      <c r="I14" s="64"/>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row>
    <row r="15" spans="1:64" s="1" customFormat="1" ht="14.25" customHeight="1">
      <c r="B15" s="12"/>
      <c r="C15" s="64"/>
      <c r="D15" s="64"/>
      <c r="E15" s="64"/>
      <c r="F15" s="64"/>
      <c r="G15" s="64"/>
      <c r="H15" s="64"/>
      <c r="I15" s="64"/>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row>
    <row r="16" spans="1:64" s="1" customFormat="1" ht="14.25" customHeight="1">
      <c r="B16" s="12"/>
      <c r="C16" s="64"/>
      <c r="D16" s="64"/>
      <c r="E16" s="64"/>
      <c r="F16" s="64"/>
      <c r="G16" s="64"/>
      <c r="H16" s="64"/>
      <c r="I16" s="64"/>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row>
    <row r="17" spans="2:64" s="1" customFormat="1" ht="14.25" customHeight="1">
      <c r="B17" s="12" t="s">
        <v>107</v>
      </c>
      <c r="C17" s="64"/>
      <c r="D17" s="64"/>
      <c r="E17" s="64"/>
      <c r="F17" s="64"/>
      <c r="G17" s="64"/>
      <c r="H17" s="64"/>
      <c r="I17" s="64"/>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row>
    <row r="18" spans="2:64" s="1" customFormat="1" ht="14.25" customHeight="1">
      <c r="B18" s="12"/>
      <c r="C18" s="64"/>
      <c r="D18" s="64"/>
      <c r="E18" s="64"/>
      <c r="F18" s="64"/>
      <c r="G18" s="64"/>
      <c r="H18" s="64"/>
      <c r="I18" s="64"/>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row>
    <row r="19" spans="2:64" s="1" customFormat="1" ht="9" customHeight="1">
      <c r="B19" s="12"/>
      <c r="C19" s="94"/>
      <c r="D19" s="94"/>
      <c r="E19" s="94"/>
      <c r="F19" s="94"/>
      <c r="G19" s="94"/>
      <c r="H19" s="94"/>
      <c r="I19" s="94"/>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row>
    <row r="20" spans="2:64" s="1" customFormat="1">
      <c r="B20" s="12" t="s">
        <v>108</v>
      </c>
      <c r="C20" s="83" t="str">
        <f>INDEX(Translations!$C$2:$M$227,MATCH('STEP 3'!B17,Translations!$C$2:$C$227,0),MATCH(Disclaimer!$D$3,Translations!$C$1:$Q$1,0))</f>
        <v>Tabell 3 Potentiella källor till PFAS-föroreningar i vattenmiljön.</v>
      </c>
      <c r="D20" s="83"/>
      <c r="E20" s="83"/>
      <c r="F20" s="83"/>
      <c r="G20" s="83"/>
      <c r="H20" s="83"/>
      <c r="I20" s="83"/>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row>
    <row r="21" spans="2:64" s="1" customFormat="1" ht="39.75" customHeight="1">
      <c r="B21" s="12"/>
      <c r="C21" s="92"/>
      <c r="D21" s="92"/>
      <c r="E21" s="28" t="str">
        <f>INDEX(Translations!$C$2:$M$227,MATCH('STEP 3'!B20,Translations!$C$2:$C$227,0),MATCH(Disclaimer!$D$3,Translations!$C$1:$Q$1,0))</f>
        <v>NEJ</v>
      </c>
      <c r="F21" s="28" t="str">
        <f>INDEX(Translations!$C$2:$M$227,MATCH('STEP 3'!B22,Translations!$C$2:$C$227,0),MATCH(Disclaimer!$D$3,Translations!$C$1:$Q$1,0))</f>
        <v>JA</v>
      </c>
      <c r="G21" s="84" t="str">
        <f>INDEX(Translations!$C$2:$M$227,MATCH('STEP 3'!B23,Translations!$C$2:$C$227,0),MATCH(Disclaimer!$D$3,Translations!$C$1:$Q$1,0))</f>
        <v>Avstånd (fågelvägen) från närmaste vattenkälla (om tillämpligt), km</v>
      </c>
      <c r="H21" s="84"/>
      <c r="I21" s="84"/>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row>
    <row r="22" spans="2:64" s="1" customFormat="1" ht="15.95" customHeight="1">
      <c r="B22" s="12" t="s">
        <v>109</v>
      </c>
      <c r="C22" s="96" t="str">
        <f>INDEX(Translations!$C$2:$M$227,MATCH('STEP 3'!B24,Translations!$C$2:$C$227,0),MATCH(Disclaimer!$D$3,Translations!$C$1:$Q$1,0))</f>
        <v>Flygplats</v>
      </c>
      <c r="D22" s="96"/>
      <c r="E22" s="37"/>
      <c r="F22" s="37"/>
      <c r="G22" s="93"/>
      <c r="H22" s="93"/>
      <c r="I22" s="93"/>
      <c r="J22" s="12" t="b">
        <f>IF(F22="x",IF(COUNTIF(E22:F22,"x")+COUNT(G22)=2,1),IF(COUNTIF(E22:F22,"x")=1,1))</f>
        <v>0</v>
      </c>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row>
    <row r="23" spans="2:64" s="1" customFormat="1" ht="15.95" customHeight="1">
      <c r="B23" s="12" t="s">
        <v>111</v>
      </c>
      <c r="C23" s="96" t="str">
        <f>INDEX(Translations!$C$2:$M$227,MATCH('STEP 3'!B25,Translations!$C$2:$C$227,0),MATCH(Disclaimer!$D$3,Translations!$C$1:$Q$1,0))</f>
        <v>Brandövningsplats</v>
      </c>
      <c r="D23" s="96"/>
      <c r="E23" s="37"/>
      <c r="F23" s="37"/>
      <c r="G23" s="93"/>
      <c r="H23" s="93"/>
      <c r="I23" s="93"/>
      <c r="J23" s="12" t="b">
        <f t="shared" ref="J23:J26" si="0">IF(F23="x",IF(COUNTIF(E23:F23,"x")+COUNT(G23)=2,1),IF(COUNTIF(E23:F23,"x")=1,1))</f>
        <v>0</v>
      </c>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row>
    <row r="24" spans="2:64" s="1" customFormat="1" ht="15.95" customHeight="1">
      <c r="B24" s="12" t="s">
        <v>112</v>
      </c>
      <c r="C24" s="96" t="str">
        <f>INDEX(Translations!$C$2:$M$227,MATCH('STEP 3'!B26,Translations!$C$2:$C$227,0),MATCH(Disclaimer!$D$3,Translations!$C$1:$Q$1,0))</f>
        <v>Militär övningsplats</v>
      </c>
      <c r="D24" s="96"/>
      <c r="E24" s="37"/>
      <c r="F24" s="37"/>
      <c r="G24" s="93"/>
      <c r="H24" s="93"/>
      <c r="I24" s="93"/>
      <c r="J24" s="12" t="b">
        <f t="shared" si="0"/>
        <v>0</v>
      </c>
      <c r="K24" s="12">
        <f>IF(OR(F24="x",F23="x",F22="x"),1,0)</f>
        <v>0</v>
      </c>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row>
    <row r="25" spans="2:64" s="1" customFormat="1" ht="15.95" customHeight="1">
      <c r="B25" s="12" t="s">
        <v>113</v>
      </c>
      <c r="C25" s="96" t="str">
        <f>INDEX(Translations!$C$2:$M$227,MATCH('STEP 3'!B27,Translations!$C$2:$C$227,0),MATCH(Disclaimer!$D$3,Translations!$C$1:$Q$1,0))</f>
        <v>Deponi</v>
      </c>
      <c r="D25" s="96"/>
      <c r="E25" s="37"/>
      <c r="F25" s="37"/>
      <c r="G25" s="93"/>
      <c r="H25" s="93"/>
      <c r="I25" s="93"/>
      <c r="J25" s="12" t="b">
        <f t="shared" si="0"/>
        <v>0</v>
      </c>
      <c r="K25" s="12">
        <f>IF(OR(F25="x",F26="x"),1,0)</f>
        <v>0</v>
      </c>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row>
    <row r="26" spans="2:64" s="1" customFormat="1" ht="15.95" customHeight="1">
      <c r="B26" s="12" t="s">
        <v>114</v>
      </c>
      <c r="C26" s="96" t="str">
        <f>INDEX(Translations!$C$2:$M$227,MATCH('STEP 3'!B28,Translations!$C$2:$C$227,0),MATCH(Disclaimer!$D$3,Translations!$C$1:$Q$1,0))</f>
        <v xml:space="preserve">Reningsverk </v>
      </c>
      <c r="D26" s="96"/>
      <c r="E26" s="37"/>
      <c r="F26" s="37"/>
      <c r="G26" s="93"/>
      <c r="H26" s="93"/>
      <c r="I26" s="93"/>
      <c r="J26" s="12" t="b">
        <f t="shared" si="0"/>
        <v>0</v>
      </c>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row>
    <row r="27" spans="2:64" s="1" customFormat="1" ht="8.25" customHeight="1">
      <c r="B27" s="12" t="s">
        <v>115</v>
      </c>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row>
    <row r="28" spans="2:64" s="1" customFormat="1" ht="12" customHeight="1">
      <c r="B28" s="12" t="s">
        <v>116</v>
      </c>
      <c r="C28" s="73" t="str">
        <f>IF(COUNTIF(F22:F26,"x")&gt;0,INDEX(Translations!$C$2:$M$227,MATCH('STEP 3'!B32,Translations!$C$2:$C$227,0),MATCH(Disclaimer!$D$3,Translations!$C$1:$Q$1,0)),"")</f>
        <v/>
      </c>
      <c r="D28" s="73"/>
      <c r="E28" s="73"/>
      <c r="F28" s="73"/>
      <c r="G28" s="73"/>
      <c r="H28" s="73"/>
      <c r="I28" s="73"/>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row>
    <row r="29" spans="2:64" s="1" customFormat="1" ht="14.25" customHeight="1">
      <c r="B29" s="12"/>
      <c r="C29" s="56" t="str">
        <f>IF(AND(K24=1,K25=1),INDEX(Translations!$C$2:$M$227,MATCH('STEP 3'!B35,Translations!$C$2:$C$227,0),MATCH(Disclaimer!$D$3,Translations!$C$1:$Q$1,0)),IF(AND(K24=1,K25=0),INDEX(Translations!$C$2:$M$227,MATCH('STEP 3'!B33,Translations!$C$2:$C$227,0),MATCH(Disclaimer!$D$3,Translations!$C$1:$Q$1,0)),IF(AND(K24=0,K25=1),INDEX(Translations!$C$2:$M$227,MATCH('STEP 3'!B34,Translations!$C$2:$C$227,0),MATCH(Disclaimer!$D$3,Translations!$C$1:$Q$1,0)),"")))</f>
        <v/>
      </c>
      <c r="D29" s="56"/>
      <c r="E29" s="56"/>
      <c r="F29" s="56"/>
      <c r="G29" s="56"/>
      <c r="H29" s="56"/>
      <c r="I29" s="56"/>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row>
    <row r="30" spans="2:64" s="1" customFormat="1" ht="14.25" customHeight="1">
      <c r="B30" s="12"/>
      <c r="C30" s="56"/>
      <c r="D30" s="56"/>
      <c r="E30" s="56"/>
      <c r="F30" s="56"/>
      <c r="G30" s="56"/>
      <c r="H30" s="56"/>
      <c r="I30" s="56"/>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row>
    <row r="31" spans="2:64" s="1" customFormat="1" ht="14.25" customHeight="1">
      <c r="B31" s="12"/>
      <c r="C31" s="56"/>
      <c r="D31" s="56"/>
      <c r="E31" s="56"/>
      <c r="F31" s="56"/>
      <c r="G31" s="56"/>
      <c r="H31" s="56"/>
      <c r="I31" s="56"/>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row>
    <row r="32" spans="2:64" s="1" customFormat="1" ht="14.25" customHeight="1">
      <c r="B32" s="12" t="s">
        <v>117</v>
      </c>
      <c r="C32" s="56"/>
      <c r="D32" s="56"/>
      <c r="E32" s="56"/>
      <c r="F32" s="56"/>
      <c r="G32" s="56"/>
      <c r="H32" s="56"/>
      <c r="I32" s="56"/>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row>
    <row r="33" spans="1:64" s="1" customFormat="1" ht="14.25" customHeight="1">
      <c r="B33" s="12" t="s">
        <v>118</v>
      </c>
      <c r="C33" s="56"/>
      <c r="D33" s="56"/>
      <c r="E33" s="56"/>
      <c r="F33" s="56"/>
      <c r="G33" s="56"/>
      <c r="H33" s="56"/>
      <c r="I33" s="56"/>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row>
    <row r="34" spans="1:64" s="1" customFormat="1" ht="14.25" customHeight="1">
      <c r="B34" s="12" t="s">
        <v>119</v>
      </c>
      <c r="C34" s="56"/>
      <c r="D34" s="56"/>
      <c r="E34" s="56"/>
      <c r="F34" s="56"/>
      <c r="G34" s="56"/>
      <c r="H34" s="56"/>
      <c r="I34" s="56"/>
      <c r="L34" s="2"/>
      <c r="M34" s="23"/>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row>
    <row r="35" spans="1:64" s="1" customFormat="1" ht="14.25" customHeight="1">
      <c r="B35" s="12" t="s">
        <v>120</v>
      </c>
      <c r="C35" s="56"/>
      <c r="D35" s="56"/>
      <c r="E35" s="56"/>
      <c r="F35" s="56"/>
      <c r="G35" s="56"/>
      <c r="H35" s="56"/>
      <c r="I35" s="56"/>
      <c r="L35" s="2"/>
      <c r="M35" s="26"/>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row>
    <row r="36" spans="1:64" s="1" customFormat="1" ht="14.25" customHeight="1">
      <c r="B36" s="12"/>
      <c r="C36" s="56"/>
      <c r="D36" s="56"/>
      <c r="E36" s="56"/>
      <c r="F36" s="56"/>
      <c r="G36" s="56"/>
      <c r="H36" s="56"/>
      <c r="I36" s="56"/>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row>
    <row r="37" spans="1:64" s="1" customFormat="1" ht="14.25" customHeight="1">
      <c r="B37" s="12"/>
      <c r="C37" s="56"/>
      <c r="D37" s="56"/>
      <c r="E37" s="56"/>
      <c r="F37" s="56"/>
      <c r="G37" s="56"/>
      <c r="H37" s="56"/>
      <c r="I37" s="56"/>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row>
    <row r="38" spans="1:64" s="1" customFormat="1" ht="14.25" customHeight="1">
      <c r="B38" s="12"/>
      <c r="C38" s="56"/>
      <c r="D38" s="56"/>
      <c r="E38" s="56"/>
      <c r="F38" s="56"/>
      <c r="G38" s="56"/>
      <c r="H38" s="56"/>
      <c r="I38" s="56"/>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row>
    <row r="39" spans="1:64" s="1" customFormat="1" ht="14.25" customHeight="1">
      <c r="B39" s="12"/>
      <c r="C39" s="56"/>
      <c r="D39" s="56"/>
      <c r="E39" s="56"/>
      <c r="F39" s="56"/>
      <c r="G39" s="56"/>
      <c r="H39" s="56"/>
      <c r="I39" s="56"/>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row>
    <row r="40" spans="1:64" s="1" customFormat="1" ht="14.25" customHeight="1">
      <c r="B40" s="12"/>
      <c r="C40" s="56"/>
      <c r="D40" s="56"/>
      <c r="E40" s="56"/>
      <c r="F40" s="56"/>
      <c r="G40" s="56"/>
      <c r="H40" s="56"/>
      <c r="I40" s="56"/>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row>
    <row r="41" spans="1:64" s="1" customFormat="1" ht="14.25" customHeight="1">
      <c r="B41" s="12"/>
      <c r="C41" s="56"/>
      <c r="D41" s="56"/>
      <c r="E41" s="56"/>
      <c r="F41" s="56"/>
      <c r="G41" s="56"/>
      <c r="H41" s="56"/>
      <c r="I41" s="56"/>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row>
    <row r="42" spans="1:64" s="1" customFormat="1" ht="9.75" customHeight="1">
      <c r="B42" s="12"/>
      <c r="C42" s="56"/>
      <c r="D42" s="56"/>
      <c r="E42" s="56"/>
      <c r="F42" s="56"/>
      <c r="G42" s="56"/>
      <c r="H42" s="56"/>
      <c r="I42" s="56"/>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row>
    <row r="43" spans="1:64" s="1" customFormat="1" ht="14.25" customHeight="1">
      <c r="B43" s="22" t="s">
        <v>93</v>
      </c>
      <c r="C43" s="56"/>
      <c r="D43" s="56"/>
      <c r="E43" s="56"/>
      <c r="F43" s="56"/>
      <c r="G43" s="56"/>
      <c r="H43" s="56"/>
      <c r="I43" s="56"/>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row>
    <row r="44" spans="1:64" s="1" customFormat="1" ht="14.25" customHeight="1">
      <c r="B44" s="22" t="s">
        <v>94</v>
      </c>
      <c r="C44" s="56"/>
      <c r="D44" s="56"/>
      <c r="E44" s="56"/>
      <c r="F44" s="56"/>
      <c r="G44" s="56"/>
      <c r="H44" s="56"/>
      <c r="I44" s="56"/>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row>
    <row r="45" spans="1:64" s="1" customFormat="1" ht="12" customHeight="1" thickBot="1">
      <c r="B45" s="12"/>
      <c r="C45" s="95" t="str">
        <f>IF(SUM(J22:J26)=5,INDEX(Translations!$C$2:$M$227,MATCH('STEP 3'!B44,Translations!$C$2:$C$227,0),MATCH(Disclaimer!$D$3,Translations!$C$1:$Q$1,0)),INDEX(Translations!$C$2:$M$227,MATCH('STEP 3'!B43,Translations!$C$2:$C$227,0),MATCH(Disclaimer!$D$3,Translations!$C$1:$Q$1,0)))</f>
        <v>Du har inte fyllt i alla fält, vill du fortsätta med den saknade informationen? (Du kan fylla i den saknade informationen senare)</v>
      </c>
      <c r="D45" s="95"/>
      <c r="E45" s="95"/>
      <c r="F45" s="95"/>
      <c r="G45" s="95"/>
      <c r="H45" s="4"/>
      <c r="I45" s="4"/>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row>
    <row r="46" spans="1:64" s="1" customFormat="1" ht="16.5" thickBot="1">
      <c r="B46" s="12"/>
      <c r="C46" s="95"/>
      <c r="D46" s="95"/>
      <c r="E46" s="95"/>
      <c r="F46" s="95"/>
      <c r="G46" s="95"/>
      <c r="H46" s="4"/>
      <c r="I46" s="10" t="str">
        <f>INDEX(Translations!$C$2:$M$227,MATCH('STEP 2'!B20,Translations!$C$2:$C$227,0),MATCH(Disclaimer!$D$3,Translations!$C$1:$Q$1,0))</f>
        <v>Nästa sida</v>
      </c>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row>
    <row r="47" spans="1:64" s="1" customFormat="1" ht="10.5" customHeight="1">
      <c r="B47" s="1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row>
    <row r="48" spans="1:64" s="1" customFormat="1">
      <c r="A48" s="5"/>
      <c r="B48" s="6"/>
      <c r="C48" s="5"/>
      <c r="D48" s="5"/>
      <c r="E48" s="5"/>
      <c r="F48" s="5"/>
      <c r="G48" s="5"/>
      <c r="H48" s="5"/>
      <c r="I48" s="5"/>
      <c r="J48" s="5"/>
      <c r="K48" s="5"/>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row>
    <row r="49" spans="2:2" s="2" customFormat="1">
      <c r="B49" s="21"/>
    </row>
    <row r="50" spans="2:2" s="2" customFormat="1">
      <c r="B50" s="21"/>
    </row>
    <row r="51" spans="2:2" s="2" customFormat="1">
      <c r="B51" s="21"/>
    </row>
    <row r="52" spans="2:2" s="2" customFormat="1">
      <c r="B52" s="21"/>
    </row>
    <row r="53" spans="2:2" s="2" customFormat="1">
      <c r="B53" s="21"/>
    </row>
    <row r="54" spans="2:2" s="2" customFormat="1" ht="15.95" customHeight="1">
      <c r="B54" s="21"/>
    </row>
    <row r="55" spans="2:2" s="2" customFormat="1">
      <c r="B55" s="21"/>
    </row>
    <row r="56" spans="2:2" s="2" customFormat="1" ht="15.95" customHeight="1">
      <c r="B56" s="21"/>
    </row>
    <row r="57" spans="2:2" s="2" customFormat="1" ht="15.95" customHeight="1">
      <c r="B57" s="21"/>
    </row>
    <row r="58" spans="2:2" s="2" customFormat="1">
      <c r="B58" s="21"/>
    </row>
    <row r="59" spans="2:2" s="2" customFormat="1">
      <c r="B59" s="21"/>
    </row>
    <row r="60" spans="2:2" s="2" customFormat="1" ht="15.95" customHeight="1">
      <c r="B60" s="21"/>
    </row>
    <row r="61" spans="2:2" s="2" customFormat="1">
      <c r="B61" s="21"/>
    </row>
    <row r="62" spans="2:2" s="2" customFormat="1">
      <c r="B62" s="21"/>
    </row>
    <row r="63" spans="2:2" s="2" customFormat="1">
      <c r="B63" s="21"/>
    </row>
    <row r="64" spans="2:2" s="2" customFormat="1" ht="15.95" customHeight="1">
      <c r="B64" s="21"/>
    </row>
    <row r="65" spans="2:2" s="2" customFormat="1">
      <c r="B65" s="21"/>
    </row>
    <row r="66" spans="2:2" s="2" customFormat="1">
      <c r="B66" s="21"/>
    </row>
    <row r="67" spans="2:2" s="2" customFormat="1">
      <c r="B67" s="21"/>
    </row>
    <row r="68" spans="2:2" s="2" customFormat="1" ht="15.95" customHeight="1">
      <c r="B68" s="21"/>
    </row>
    <row r="69" spans="2:2" s="2" customFormat="1">
      <c r="B69" s="21"/>
    </row>
    <row r="70" spans="2:2" s="2" customFormat="1">
      <c r="B70" s="21"/>
    </row>
    <row r="71" spans="2:2" s="2" customFormat="1">
      <c r="B71" s="21"/>
    </row>
    <row r="72" spans="2:2" s="2" customFormat="1">
      <c r="B72" s="21"/>
    </row>
    <row r="73" spans="2:2" s="2" customFormat="1">
      <c r="B73" s="21"/>
    </row>
    <row r="74" spans="2:2" s="2" customFormat="1">
      <c r="B74" s="21"/>
    </row>
    <row r="75" spans="2:2" s="2" customFormat="1">
      <c r="B75" s="21"/>
    </row>
    <row r="76" spans="2:2" s="2" customFormat="1">
      <c r="B76" s="21"/>
    </row>
    <row r="77" spans="2:2" s="2" customFormat="1" ht="15.95" customHeight="1">
      <c r="B77" s="21"/>
    </row>
    <row r="78" spans="2:2" s="2" customFormat="1">
      <c r="B78" s="21"/>
    </row>
    <row r="79" spans="2:2" s="2" customFormat="1">
      <c r="B79" s="21"/>
    </row>
    <row r="80" spans="2:2" s="2" customFormat="1">
      <c r="B80" s="21"/>
    </row>
    <row r="81" spans="2:2" s="2" customFormat="1">
      <c r="B81" s="21"/>
    </row>
    <row r="82" spans="2:2" s="2" customFormat="1">
      <c r="B82" s="21"/>
    </row>
    <row r="83" spans="2:2" s="2" customFormat="1">
      <c r="B83" s="21"/>
    </row>
    <row r="84" spans="2:2" s="2" customFormat="1">
      <c r="B84" s="21"/>
    </row>
    <row r="85" spans="2:2" s="2" customFormat="1">
      <c r="B85" s="21"/>
    </row>
    <row r="86" spans="2:2" s="2" customFormat="1">
      <c r="B86" s="21"/>
    </row>
    <row r="87" spans="2:2" s="2" customFormat="1">
      <c r="B87" s="21"/>
    </row>
    <row r="88" spans="2:2" s="2" customFormat="1">
      <c r="B88" s="21"/>
    </row>
    <row r="89" spans="2:2" s="2" customFormat="1">
      <c r="B89" s="21"/>
    </row>
    <row r="90" spans="2:2" s="2" customFormat="1">
      <c r="B90" s="21"/>
    </row>
    <row r="91" spans="2:2" s="2" customFormat="1">
      <c r="B91" s="21"/>
    </row>
    <row r="92" spans="2:2" s="2" customFormat="1">
      <c r="B92" s="21"/>
    </row>
    <row r="93" spans="2:2" s="2" customFormat="1">
      <c r="B93" s="21"/>
    </row>
    <row r="94" spans="2:2" s="2" customFormat="1">
      <c r="B94" s="21"/>
    </row>
    <row r="95" spans="2:2" s="2" customFormat="1">
      <c r="B95" s="21"/>
    </row>
    <row r="96" spans="2:2" s="2" customFormat="1">
      <c r="B96" s="21"/>
    </row>
    <row r="97" spans="2:2" s="2" customFormat="1">
      <c r="B97" s="21"/>
    </row>
  </sheetData>
  <mergeCells count="19">
    <mergeCell ref="C45:G46"/>
    <mergeCell ref="G25:I25"/>
    <mergeCell ref="G26:I26"/>
    <mergeCell ref="C20:I20"/>
    <mergeCell ref="C28:I28"/>
    <mergeCell ref="C25:D25"/>
    <mergeCell ref="C26:D26"/>
    <mergeCell ref="C22:D22"/>
    <mergeCell ref="C23:D23"/>
    <mergeCell ref="C24:D24"/>
    <mergeCell ref="G22:I22"/>
    <mergeCell ref="G24:I24"/>
    <mergeCell ref="C29:I44"/>
    <mergeCell ref="C6:I6"/>
    <mergeCell ref="C8:I8"/>
    <mergeCell ref="C21:D21"/>
    <mergeCell ref="G21:I21"/>
    <mergeCell ref="G23:I23"/>
    <mergeCell ref="C9:I19"/>
  </mergeCells>
  <hyperlinks>
    <hyperlink ref="I46" location="'STEP 4'!A1" display="Next sheet" xr:uid="{56B9C763-DF94-B749-814D-D1F089F1C1C5}"/>
  </hyperlinks>
  <printOptions horizontalCentered="1"/>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92C9420-BCF7-2844-8829-C71E5F0EEE42}">
          <x14:formula1>
            <xm:f>Settings!$C$2:$C$3</xm:f>
          </x14:formula1>
          <xm:sqref>E22:F26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E8591-F24E-A446-A761-BDA2785F280B}">
  <dimension ref="A1:BM90"/>
  <sheetViews>
    <sheetView showGridLines="0" zoomScale="110" zoomScaleNormal="110" zoomScaleSheetLayoutView="140" workbookViewId="0">
      <selection activeCell="B1" sqref="B1:B1048576"/>
    </sheetView>
  </sheetViews>
  <sheetFormatPr defaultColWidth="11" defaultRowHeight="15.75"/>
  <cols>
    <col min="1" max="1" width="2.5" style="2" customWidth="1"/>
    <col min="2" max="2" width="2.5" style="21" customWidth="1"/>
    <col min="3" max="10" width="10" style="2" customWidth="1"/>
    <col min="11" max="12" width="2.5" style="2" customWidth="1"/>
    <col min="13" max="13" width="12" style="2" customWidth="1"/>
    <col min="14" max="65" width="10.875" style="2"/>
  </cols>
  <sheetData>
    <row r="1" spans="1:65" s="1" customFormat="1">
      <c r="A1" s="5"/>
      <c r="B1" s="6"/>
      <c r="C1" s="5"/>
      <c r="D1" s="5"/>
      <c r="E1" s="5"/>
      <c r="F1" s="5"/>
      <c r="G1" s="5"/>
      <c r="H1" s="5"/>
      <c r="I1" s="5"/>
      <c r="J1" s="5"/>
      <c r="K1" s="5"/>
      <c r="L1" s="5"/>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row>
    <row r="2" spans="1:65" s="1" customFormat="1">
      <c r="B2" s="1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row>
    <row r="3" spans="1:65" s="1" customFormat="1">
      <c r="B3" s="1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row>
    <row r="4" spans="1:65" s="1" customFormat="1" ht="16.5" thickBot="1">
      <c r="B4" s="20"/>
      <c r="C4" s="3"/>
      <c r="D4" s="3"/>
      <c r="E4" s="3"/>
      <c r="F4" s="3"/>
      <c r="G4" s="3"/>
      <c r="H4" s="3"/>
      <c r="I4" s="3"/>
      <c r="J4" s="3"/>
      <c r="K4" s="3"/>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row>
    <row r="5" spans="1:65" s="1" customFormat="1">
      <c r="B5" s="1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row>
    <row r="6" spans="1:65" s="1" customFormat="1" ht="18.75">
      <c r="B6" s="12" t="s">
        <v>121</v>
      </c>
      <c r="C6" s="55" t="str">
        <f>INDEX(Translations!$C$2:$M$227,MATCH('STEP 4'!B6,Translations!$C$2:$C$227,0),MATCH(Disclaimer!$D$3,Translations!$C$1:$Q$1,0))</f>
        <v>STEG 4</v>
      </c>
      <c r="D6" s="55"/>
      <c r="E6" s="55"/>
      <c r="F6" s="55"/>
      <c r="G6" s="55"/>
      <c r="H6" s="55"/>
      <c r="I6" s="55"/>
      <c r="J6" s="55"/>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row>
    <row r="7" spans="1:65" s="1" customFormat="1" ht="8.25" customHeight="1">
      <c r="B7" s="12" t="s">
        <v>122</v>
      </c>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row>
    <row r="8" spans="1:65" s="1" customFormat="1" ht="15.95" customHeight="1">
      <c r="B8" s="12" t="s">
        <v>123</v>
      </c>
      <c r="C8" s="73" t="str">
        <f>INDEX(Translations!$C$2:$M$227,MATCH('STEP 4'!B7,Translations!$C$2:$C$227,0),MATCH(Disclaimer!$D$3,Translations!$C$1:$Q$1,0))</f>
        <v>Resultat av PFAS-analyser</v>
      </c>
      <c r="D8" s="73"/>
      <c r="E8" s="73"/>
      <c r="F8" s="73"/>
      <c r="G8" s="73"/>
      <c r="H8" s="73"/>
      <c r="I8" s="73"/>
      <c r="J8" s="73"/>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row>
    <row r="9" spans="1:65" s="1" customFormat="1" ht="12.75" customHeight="1">
      <c r="B9" s="12" t="s">
        <v>124</v>
      </c>
      <c r="C9" s="56" t="str">
        <f>INDEX(Translations!$C$2:$M$227,MATCH('STEP 4'!B8,Translations!$C$2:$C$227,0),MATCH(Disclaimer!$D$3,Translations!$C$1:$Q$1,0))</f>
        <v>För att kunna bedöma om det finns risk för PFAS-förorening i dricksvatten eller avloppsvatten är det viktigt att veta om några PFAS-analyser har genomförts. Kontakta de aktörer som ansvarar för dricksvattenrening och avloppsvattenrening och fråga om de har utfört PFAS-analyser av dricksvatten samt av utgående avloppsvatten från reningsverket. Dricksvattendirektivet fastställer ett gränsvärde på 0,1 µg/L för summan av 20 individuella PFAS-föreningar (Summan av PFAS). För den totala PFAS-halten, inklusive bredare grupper av PFAS-föreningar, är gränsvärdet 0,5 µg/L (PFAS total). ”Direktivet anger ingen mer specifik definition av parametern. För närvarande finns ingen enskild analytisk metod som fullt ut kan täcka eller kvantifiera alla möjliga ämnen inom denna mycket stora ämnesgrupp, som omfattar ett brett spektrum av molekylvikter samt olika kemiska och strukturella egenskaper. I detta avseende måste varje analytisk metod för organiska spårämnen betraktas som att den har sitt eget ‘analytiska fönster’, som kan vara bredare eller smalare. Parametern PFAS Total är en typisk summaparameter, och alla rekommenderade metoder kan ge användbara resultat och fungera som en proxy för att mäta den. För mer information, se den fullständiga rapporten om den tekniska och socioekonomiska bedömningen.” [6] Fyll i tabell 4 (nedan) om resultat finns tillgängliga. Om inga analyser har utförts, markera detta i tabellen. Välj D för dricksvatten (eller råvatten) och W för avloppsvatten.</v>
      </c>
      <c r="D9" s="56"/>
      <c r="E9" s="56"/>
      <c r="F9" s="56"/>
      <c r="G9" s="56"/>
      <c r="H9" s="56"/>
      <c r="I9" s="56"/>
      <c r="J9" s="56"/>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row>
    <row r="10" spans="1:65" s="1" customFormat="1" ht="12.75" customHeight="1">
      <c r="B10" s="12" t="s">
        <v>125</v>
      </c>
      <c r="C10" s="56"/>
      <c r="D10" s="56"/>
      <c r="E10" s="56"/>
      <c r="F10" s="56"/>
      <c r="G10" s="56"/>
      <c r="H10" s="56"/>
      <c r="I10" s="56"/>
      <c r="J10" s="56"/>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row>
    <row r="11" spans="1:65" s="1" customFormat="1" ht="12.75" customHeight="1">
      <c r="B11" s="12" t="s">
        <v>126</v>
      </c>
      <c r="C11" s="56"/>
      <c r="D11" s="56"/>
      <c r="E11" s="56"/>
      <c r="F11" s="56"/>
      <c r="G11" s="56"/>
      <c r="H11" s="56"/>
      <c r="I11" s="56"/>
      <c r="J11" s="56"/>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row>
    <row r="12" spans="1:65" s="1" customFormat="1" ht="12.75" customHeight="1">
      <c r="B12" s="12" t="s">
        <v>127</v>
      </c>
      <c r="C12" s="56"/>
      <c r="D12" s="56"/>
      <c r="E12" s="56"/>
      <c r="F12" s="56"/>
      <c r="G12" s="56"/>
      <c r="H12" s="56"/>
      <c r="I12" s="56"/>
      <c r="J12" s="56"/>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row>
    <row r="13" spans="1:65" s="1" customFormat="1" ht="12.75" customHeight="1">
      <c r="B13" s="12" t="s">
        <v>128</v>
      </c>
      <c r="C13" s="56"/>
      <c r="D13" s="56"/>
      <c r="E13" s="56"/>
      <c r="F13" s="56"/>
      <c r="G13" s="56"/>
      <c r="H13" s="56"/>
      <c r="I13" s="56"/>
      <c r="J13" s="56"/>
      <c r="M13" s="2"/>
      <c r="N13" s="2"/>
      <c r="O13" s="19"/>
      <c r="P13" s="19"/>
      <c r="Q13" s="19"/>
      <c r="R13" s="19"/>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row>
    <row r="14" spans="1:65" s="1" customFormat="1" ht="12.75" customHeight="1">
      <c r="B14" s="12" t="s">
        <v>129</v>
      </c>
      <c r="C14" s="56"/>
      <c r="D14" s="56"/>
      <c r="E14" s="56"/>
      <c r="F14" s="56"/>
      <c r="G14" s="56"/>
      <c r="H14" s="56"/>
      <c r="I14" s="56"/>
      <c r="J14" s="56"/>
      <c r="M14" s="2"/>
      <c r="N14" s="2"/>
      <c r="O14" s="19"/>
      <c r="P14" s="19"/>
      <c r="Q14" s="19"/>
      <c r="R14" s="19"/>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row>
    <row r="15" spans="1:65" s="1" customFormat="1" ht="12.75" customHeight="1">
      <c r="B15" s="12" t="s">
        <v>130</v>
      </c>
      <c r="C15" s="56"/>
      <c r="D15" s="56"/>
      <c r="E15" s="56"/>
      <c r="F15" s="56"/>
      <c r="G15" s="56"/>
      <c r="H15" s="56"/>
      <c r="I15" s="56"/>
      <c r="J15" s="56"/>
      <c r="M15" s="2"/>
      <c r="N15" s="2"/>
      <c r="O15" s="19"/>
      <c r="P15" s="19"/>
      <c r="Q15" s="19"/>
      <c r="R15" s="19"/>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row>
    <row r="16" spans="1:65" s="1" customFormat="1" ht="12.75" customHeight="1">
      <c r="B16" s="12" t="s">
        <v>131</v>
      </c>
      <c r="C16" s="56"/>
      <c r="D16" s="56"/>
      <c r="E16" s="56"/>
      <c r="F16" s="56"/>
      <c r="G16" s="56"/>
      <c r="H16" s="56"/>
      <c r="I16" s="56"/>
      <c r="J16" s="56"/>
      <c r="M16" s="2"/>
      <c r="N16" s="2"/>
      <c r="O16" s="19"/>
      <c r="P16" s="19"/>
      <c r="Q16" s="19"/>
      <c r="R16" s="19"/>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row>
    <row r="17" spans="2:65" s="1" customFormat="1" ht="12.75" customHeight="1">
      <c r="B17" s="12" t="s">
        <v>16</v>
      </c>
      <c r="C17" s="56"/>
      <c r="D17" s="56"/>
      <c r="E17" s="56"/>
      <c r="F17" s="56"/>
      <c r="G17" s="56"/>
      <c r="H17" s="56"/>
      <c r="I17" s="56"/>
      <c r="J17" s="56"/>
      <c r="M17" s="2"/>
      <c r="N17" s="2"/>
      <c r="O17" s="19"/>
      <c r="P17" s="19"/>
      <c r="Q17" s="19"/>
      <c r="R17" s="19"/>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row>
    <row r="18" spans="2:65" s="1" customFormat="1" ht="12.75" customHeight="1">
      <c r="B18" s="12"/>
      <c r="C18" s="56"/>
      <c r="D18" s="56"/>
      <c r="E18" s="56"/>
      <c r="F18" s="56"/>
      <c r="G18" s="56"/>
      <c r="H18" s="56"/>
      <c r="I18" s="56"/>
      <c r="J18" s="56"/>
      <c r="M18" s="2"/>
      <c r="N18" s="2"/>
      <c r="O18" s="19"/>
      <c r="P18" s="19"/>
      <c r="Q18" s="19"/>
      <c r="R18" s="19"/>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row>
    <row r="19" spans="2:65" s="1" customFormat="1" ht="12.75" customHeight="1">
      <c r="B19" s="12"/>
      <c r="C19" s="56"/>
      <c r="D19" s="56"/>
      <c r="E19" s="56"/>
      <c r="F19" s="56"/>
      <c r="G19" s="56"/>
      <c r="H19" s="56"/>
      <c r="I19" s="56"/>
      <c r="J19" s="56"/>
      <c r="M19" s="2"/>
      <c r="N19" s="2"/>
      <c r="O19" s="19"/>
      <c r="P19" s="19"/>
      <c r="Q19" s="19"/>
      <c r="R19" s="19"/>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row>
    <row r="20" spans="2:65" s="1" customFormat="1" ht="12.75" customHeight="1">
      <c r="B20" s="12"/>
      <c r="C20" s="56"/>
      <c r="D20" s="56"/>
      <c r="E20" s="56"/>
      <c r="F20" s="56"/>
      <c r="G20" s="56"/>
      <c r="H20" s="56"/>
      <c r="I20" s="56"/>
      <c r="J20" s="56"/>
      <c r="M20" s="2"/>
      <c r="N20" s="2"/>
      <c r="O20" s="19"/>
      <c r="P20" s="19"/>
      <c r="Q20" s="19"/>
      <c r="R20" s="19"/>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row>
    <row r="21" spans="2:65" s="1" customFormat="1" ht="12.75" customHeight="1">
      <c r="B21" s="12"/>
      <c r="C21" s="56"/>
      <c r="D21" s="56"/>
      <c r="E21" s="56"/>
      <c r="F21" s="56"/>
      <c r="G21" s="56"/>
      <c r="H21" s="56"/>
      <c r="I21" s="56"/>
      <c r="J21" s="56"/>
      <c r="M21" s="2"/>
      <c r="N21" s="2"/>
      <c r="O21" s="19"/>
      <c r="P21" s="19"/>
      <c r="Q21" s="19"/>
      <c r="R21" s="19"/>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row>
    <row r="22" spans="2:65" s="1" customFormat="1" ht="14.25" customHeight="1">
      <c r="B22" s="12"/>
      <c r="C22" s="97"/>
      <c r="D22" s="97"/>
      <c r="E22" s="97"/>
      <c r="F22" s="97"/>
      <c r="G22" s="97"/>
      <c r="H22" s="97"/>
      <c r="I22" s="97"/>
      <c r="J22" s="97"/>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row>
    <row r="23" spans="2:65" s="1" customFormat="1" ht="17.25" customHeight="1">
      <c r="B23" s="12"/>
      <c r="C23" s="83" t="str">
        <f>INDEX(Translations!$C$2:$M$227,MATCH('STEP 4'!B14,Translations!$C$2:$C$227,0),MATCH(Disclaimer!$D$3,Translations!$C$1:$Q$1,0))</f>
        <v>Tabell 4 Resultat av PFAS-analys</v>
      </c>
      <c r="D23" s="83"/>
      <c r="E23" s="83"/>
      <c r="F23" s="83"/>
      <c r="G23" s="83"/>
      <c r="H23" s="83"/>
      <c r="I23" s="83"/>
      <c r="J23" s="83"/>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row>
    <row r="24" spans="2:65" s="1" customFormat="1" ht="36" customHeight="1">
      <c r="B24" s="12"/>
      <c r="C24" s="84" t="str">
        <f>INDEX(Translations!$C$2:$M$227,MATCH('STEP 4'!B9,Translations!$C$2:$C$227,0),MATCH(Disclaimer!$D$3,Translations!$C$1:$Q$1,0))</f>
        <v>Ställe</v>
      </c>
      <c r="D24" s="84"/>
      <c r="E24" s="84"/>
      <c r="F24" s="84"/>
      <c r="G24" s="84" t="str">
        <f>INDEX(Translations!$C$2:$M$227,MATCH('STEP 4'!B13,Translations!$C$2:$C$227,0),MATCH(Disclaimer!$D$3,Translations!$C$1:$Q$1,0))</f>
        <v>D eller W</v>
      </c>
      <c r="H24" s="84"/>
      <c r="I24" s="29" t="str">
        <f>INDEX(Translations!$C$2:$M$227,MATCH('STEP 4'!B10,Translations!$C$2:$C$227,0),MATCH(Disclaimer!$D$3,Translations!$C$1:$Q$1,0))</f>
        <v>PFAS total, µg/L</v>
      </c>
      <c r="J24" s="29" t="str">
        <f>INDEX(Translations!$C$2:$M$227,MATCH('STEP 4'!B11,Translations!$C$2:$C$227,0),MATCH(Disclaimer!$D$3,Translations!$C$1:$Q$1,0))</f>
        <v>Summan av PFAS, µg/L</v>
      </c>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row>
    <row r="25" spans="2:65" s="1" customFormat="1" ht="14.25" customHeight="1">
      <c r="B25" s="12"/>
      <c r="C25" s="99"/>
      <c r="D25" s="100"/>
      <c r="E25" s="100"/>
      <c r="F25" s="101"/>
      <c r="G25" s="99"/>
      <c r="H25" s="101"/>
      <c r="I25" s="30"/>
      <c r="J25" s="30"/>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row>
    <row r="26" spans="2:65" s="1" customFormat="1" ht="20.25" customHeight="1">
      <c r="B26" s="12"/>
      <c r="C26" s="90"/>
      <c r="D26" s="90"/>
      <c r="E26" s="90"/>
      <c r="F26" s="90"/>
      <c r="G26" s="90"/>
      <c r="H26" s="90"/>
      <c r="I26" s="25"/>
      <c r="J26" s="25"/>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row>
    <row r="27" spans="2:65" s="1" customFormat="1" ht="18" customHeight="1">
      <c r="B27" s="12"/>
      <c r="C27" s="90"/>
      <c r="D27" s="90"/>
      <c r="E27" s="90"/>
      <c r="F27" s="90"/>
      <c r="G27" s="90"/>
      <c r="H27" s="90"/>
      <c r="I27" s="25"/>
      <c r="J27" s="25"/>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row>
    <row r="28" spans="2:65" s="1" customFormat="1" ht="15.95" customHeight="1">
      <c r="B28" s="12"/>
      <c r="C28" s="90"/>
      <c r="D28" s="90"/>
      <c r="E28" s="90"/>
      <c r="F28" s="90"/>
      <c r="G28" s="90"/>
      <c r="H28" s="90"/>
      <c r="I28" s="25"/>
      <c r="J28" s="25"/>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row>
    <row r="29" spans="2:65" s="1" customFormat="1" ht="15.95" customHeight="1">
      <c r="B29" s="12"/>
      <c r="C29" s="90"/>
      <c r="D29" s="90"/>
      <c r="E29" s="90"/>
      <c r="F29" s="90"/>
      <c r="G29" s="90"/>
      <c r="H29" s="90"/>
      <c r="I29" s="25"/>
      <c r="J29" s="25"/>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row>
    <row r="30" spans="2:65" s="1" customFormat="1" ht="15" customHeight="1">
      <c r="B30" s="12"/>
      <c r="C30" s="90"/>
      <c r="D30" s="90"/>
      <c r="E30" s="90"/>
      <c r="F30" s="90"/>
      <c r="G30" s="90"/>
      <c r="H30" s="90"/>
      <c r="I30" s="25"/>
      <c r="J30" s="25"/>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row>
    <row r="31" spans="2:65" s="1" customFormat="1" ht="15.95" customHeight="1">
      <c r="B31" s="12"/>
      <c r="C31" s="90"/>
      <c r="D31" s="90"/>
      <c r="E31" s="90"/>
      <c r="F31" s="90"/>
      <c r="G31" s="90"/>
      <c r="H31" s="90"/>
      <c r="I31" s="25"/>
      <c r="J31" s="25"/>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row>
    <row r="32" spans="2:65" s="1" customFormat="1">
      <c r="B32" s="12"/>
      <c r="C32" s="90"/>
      <c r="D32" s="90"/>
      <c r="E32" s="90"/>
      <c r="F32" s="90"/>
      <c r="G32" s="90"/>
      <c r="H32" s="90"/>
      <c r="I32" s="25"/>
      <c r="J32" s="25"/>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row>
    <row r="33" spans="1:65" s="1" customFormat="1" ht="15.95" customHeight="1">
      <c r="B33" s="12"/>
      <c r="C33" s="90"/>
      <c r="D33" s="90"/>
      <c r="E33" s="90"/>
      <c r="F33" s="90"/>
      <c r="G33" s="90"/>
      <c r="H33" s="90"/>
      <c r="I33" s="25"/>
      <c r="J33" s="25"/>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row>
    <row r="34" spans="1:65" s="1" customFormat="1" ht="15.95" customHeight="1">
      <c r="B34" s="12" t="s">
        <v>133</v>
      </c>
      <c r="C34" s="90"/>
      <c r="D34" s="90"/>
      <c r="E34" s="90"/>
      <c r="F34" s="90"/>
      <c r="G34" s="90"/>
      <c r="H34" s="90"/>
      <c r="I34" s="25"/>
      <c r="J34" s="25"/>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row>
    <row r="35" spans="1:65" s="1" customFormat="1" ht="14.25" customHeight="1">
      <c r="B35" s="12" t="s">
        <v>1226</v>
      </c>
      <c r="C35" s="90"/>
      <c r="D35" s="90"/>
      <c r="E35" s="90"/>
      <c r="F35" s="90"/>
      <c r="G35" s="90"/>
      <c r="H35" s="90"/>
      <c r="I35" s="25"/>
      <c r="J35" s="25"/>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row>
    <row r="36" spans="1:65" s="1" customFormat="1" ht="15.95" customHeight="1">
      <c r="B36" s="12"/>
      <c r="C36" s="90"/>
      <c r="D36" s="90"/>
      <c r="E36" s="90"/>
      <c r="F36" s="90"/>
      <c r="G36" s="90"/>
      <c r="H36" s="90"/>
      <c r="I36" s="25"/>
      <c r="J36" s="25"/>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row>
    <row r="37" spans="1:65" s="1" customFormat="1">
      <c r="B37" s="12"/>
      <c r="C37" s="90"/>
      <c r="D37" s="90"/>
      <c r="E37" s="90"/>
      <c r="F37" s="90"/>
      <c r="G37" s="90"/>
      <c r="H37" s="90"/>
      <c r="I37" s="25"/>
      <c r="J37" s="25"/>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row>
    <row r="38" spans="1:65" s="1" customFormat="1">
      <c r="B38" s="12"/>
      <c r="C38" s="90"/>
      <c r="D38" s="90"/>
      <c r="E38" s="90"/>
      <c r="F38" s="90"/>
      <c r="G38" s="90"/>
      <c r="H38" s="90"/>
      <c r="I38" s="25"/>
      <c r="J38" s="25"/>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row>
    <row r="39" spans="1:65" s="1" customFormat="1">
      <c r="B39" s="12"/>
      <c r="C39" s="90"/>
      <c r="D39" s="90"/>
      <c r="E39" s="90"/>
      <c r="F39" s="90"/>
      <c r="G39" s="90"/>
      <c r="H39" s="90"/>
      <c r="I39" s="25"/>
      <c r="J39" s="25"/>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row>
    <row r="40" spans="1:65" s="1" customFormat="1">
      <c r="B40" s="12"/>
      <c r="C40" s="56" t="str">
        <f>INDEX(Translations!$C$2:$M$227,MATCH('STEP 4'!B34,Translations!$C$2:$C$227,0),MATCH(Disclaimer!$D$3,Translations!$C$1:$Q$1,0))</f>
        <v>Om resultaten från PFAS-analyserna är högre än gränsvärdena, men du inte har några tydliga PFAS-källor, rekommenderar vi att du kontaktar experter på PFAS-föroreningar för att få hjälp med att identifiera möjliga föroreningskällor.</v>
      </c>
      <c r="D40" s="56"/>
      <c r="E40" s="56"/>
      <c r="F40" s="56"/>
      <c r="G40" s="56"/>
      <c r="H40" s="56"/>
      <c r="I40" s="56"/>
      <c r="J40" s="56"/>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row>
    <row r="41" spans="1:65" s="1" customFormat="1" ht="15" customHeight="1">
      <c r="B41" s="12"/>
      <c r="C41" s="56"/>
      <c r="D41" s="56"/>
      <c r="E41" s="56"/>
      <c r="F41" s="56"/>
      <c r="G41" s="56"/>
      <c r="H41" s="56"/>
      <c r="I41" s="56"/>
      <c r="J41" s="56"/>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row>
    <row r="42" spans="1:65" s="1" customFormat="1" ht="15" customHeight="1">
      <c r="B42" s="12"/>
      <c r="C42" s="56"/>
      <c r="D42" s="56"/>
      <c r="E42" s="56"/>
      <c r="F42" s="56"/>
      <c r="G42" s="56"/>
      <c r="H42" s="56"/>
      <c r="I42" s="56"/>
      <c r="J42" s="56"/>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row>
    <row r="43" spans="1:65" s="1" customFormat="1" ht="15" customHeight="1">
      <c r="B43" s="12"/>
      <c r="C43" s="56"/>
      <c r="D43" s="56"/>
      <c r="E43" s="56"/>
      <c r="F43" s="56"/>
      <c r="G43" s="56"/>
      <c r="H43" s="56"/>
      <c r="I43" s="56"/>
      <c r="J43" s="56"/>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row>
    <row r="44" spans="1:65" s="1" customFormat="1" ht="15" customHeight="1">
      <c r="B44" s="12"/>
      <c r="C44" s="58" t="str">
        <f>INDEX(Translations!$C$2:$M$227,MATCH('STEP 4'!B35,Translations!$C$2:$C$227,0),MATCH(Disclaimer!$D$3,Translations!$C$1:$Q$1,0))</f>
        <v>Vänligen se sidan nedan för åtgärdsstrategier.</v>
      </c>
      <c r="D44" s="58"/>
      <c r="E44" s="58"/>
      <c r="F44" s="58"/>
      <c r="G44" s="58"/>
      <c r="H44" s="58"/>
      <c r="I44" s="58"/>
      <c r="J44" s="58"/>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row>
    <row r="45" spans="1:65" s="1" customFormat="1" ht="7.5" customHeight="1">
      <c r="B45" s="1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row>
    <row r="46" spans="1:65" s="1" customFormat="1">
      <c r="A46" s="5"/>
      <c r="B46" s="6"/>
      <c r="C46" s="5"/>
      <c r="D46" s="5"/>
      <c r="E46" s="5"/>
      <c r="F46" s="5"/>
      <c r="G46" s="5"/>
      <c r="H46" s="5"/>
      <c r="I46" s="5"/>
      <c r="J46" s="5"/>
      <c r="K46" s="5"/>
      <c r="L46" s="5"/>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row>
    <row r="47" spans="1:65" s="2" customFormat="1">
      <c r="A47" s="5"/>
      <c r="B47" s="6"/>
      <c r="C47" s="5"/>
      <c r="D47" s="5"/>
      <c r="E47" s="5"/>
      <c r="F47" s="5"/>
      <c r="G47" s="5"/>
      <c r="H47" s="5"/>
      <c r="I47" s="5"/>
      <c r="J47" s="5"/>
      <c r="K47" s="5"/>
      <c r="L47" s="5"/>
    </row>
    <row r="48" spans="1:65" s="2" customFormat="1">
      <c r="A48" s="1"/>
      <c r="B48" s="12"/>
      <c r="C48" s="1"/>
      <c r="D48" s="1"/>
      <c r="E48" s="1"/>
      <c r="F48" s="1"/>
      <c r="G48" s="1"/>
      <c r="H48" s="1"/>
      <c r="I48" s="1"/>
      <c r="J48" s="1"/>
      <c r="K48" s="1"/>
      <c r="L48" s="1"/>
    </row>
    <row r="49" spans="1:12" s="2" customFormat="1">
      <c r="A49" s="1"/>
      <c r="B49" s="12"/>
      <c r="C49" s="1"/>
      <c r="D49" s="1"/>
      <c r="E49" s="1"/>
      <c r="F49" s="1"/>
      <c r="G49" s="1"/>
      <c r="H49" s="1"/>
      <c r="I49" s="1"/>
      <c r="J49" s="1"/>
      <c r="K49" s="1"/>
      <c r="L49" s="1"/>
    </row>
    <row r="50" spans="1:12" s="2" customFormat="1" ht="16.5" thickBot="1">
      <c r="A50" s="1"/>
      <c r="B50" s="20"/>
      <c r="C50" s="3"/>
      <c r="D50" s="3"/>
      <c r="E50" s="3"/>
      <c r="F50" s="3"/>
      <c r="G50" s="3"/>
      <c r="H50" s="3"/>
      <c r="I50" s="3"/>
      <c r="J50" s="3"/>
      <c r="K50" s="3"/>
      <c r="L50" s="1"/>
    </row>
    <row r="51" spans="1:12" s="2" customFormat="1">
      <c r="A51" s="1"/>
      <c r="B51" s="12"/>
      <c r="C51" s="1"/>
      <c r="D51" s="1"/>
      <c r="E51" s="1"/>
      <c r="F51" s="1"/>
      <c r="G51" s="1"/>
      <c r="H51" s="1"/>
      <c r="I51" s="1"/>
      <c r="J51" s="1"/>
      <c r="K51" s="1"/>
      <c r="L51" s="1"/>
    </row>
    <row r="52" spans="1:12" s="2" customFormat="1" ht="15.95" customHeight="1">
      <c r="A52" s="1"/>
      <c r="B52" s="12"/>
      <c r="C52" s="55" t="str">
        <f>C6</f>
        <v>STEG 4</v>
      </c>
      <c r="D52" s="55"/>
      <c r="E52" s="55"/>
      <c r="F52" s="55"/>
      <c r="G52" s="55"/>
      <c r="H52" s="55"/>
      <c r="I52" s="55"/>
      <c r="J52" s="55"/>
      <c r="K52" s="1"/>
      <c r="L52" s="1"/>
    </row>
    <row r="53" spans="1:12" s="2" customFormat="1">
      <c r="A53" s="1"/>
      <c r="B53" s="12"/>
      <c r="C53" s="1"/>
      <c r="D53" s="1"/>
      <c r="E53" s="1"/>
      <c r="F53" s="1"/>
      <c r="G53" s="1"/>
      <c r="H53" s="1"/>
      <c r="I53" s="1"/>
      <c r="J53" s="1"/>
      <c r="K53" s="1"/>
      <c r="L53" s="1"/>
    </row>
    <row r="54" spans="1:12" s="2" customFormat="1" ht="15.95" customHeight="1">
      <c r="A54" s="1"/>
      <c r="B54" s="12"/>
      <c r="C54" s="73" t="str">
        <f>IF(COUNT(I25:J31)&gt;0,INDEX(Translations!$C$2:$M$227,MATCH('STEP 4'!B15,Translations!$C$2:$C$227,0),MATCH(Disclaimer!$D$3,Translations!$C$1:$Q$1,0)),"")</f>
        <v/>
      </c>
      <c r="D54" s="73"/>
      <c r="E54" s="73"/>
      <c r="F54" s="73"/>
      <c r="G54" s="73"/>
      <c r="H54" s="73"/>
      <c r="I54" s="73"/>
      <c r="J54" s="73"/>
      <c r="K54" s="1"/>
      <c r="L54" s="1"/>
    </row>
    <row r="55" spans="1:12" s="2" customFormat="1" ht="15.95" customHeight="1">
      <c r="A55" s="1"/>
      <c r="B55" s="12"/>
      <c r="C55" s="56" t="str">
        <f>IF(COUNT(I25:J39)&gt;0,INDEX(Translations!$C$2:$M$227,MATCH('STEP 4'!B16,Translations!$C$2:$C$227,0),MATCH(Disclaimer!$D$3,Translations!$C$1:$Q$1,0)),"")</f>
        <v/>
      </c>
      <c r="D55" s="56"/>
      <c r="E55" s="56"/>
      <c r="F55" s="56"/>
      <c r="G55" s="56"/>
      <c r="H55" s="56"/>
      <c r="I55" s="56"/>
      <c r="J55" s="56"/>
      <c r="K55" s="1"/>
      <c r="L55" s="1"/>
    </row>
    <row r="56" spans="1:12" s="2" customFormat="1">
      <c r="A56" s="1"/>
      <c r="B56" s="12"/>
      <c r="C56" s="56"/>
      <c r="D56" s="56"/>
      <c r="E56" s="56"/>
      <c r="F56" s="56"/>
      <c r="G56" s="56"/>
      <c r="H56" s="56"/>
      <c r="I56" s="56"/>
      <c r="J56" s="56"/>
      <c r="K56" s="1"/>
      <c r="L56" s="1"/>
    </row>
    <row r="57" spans="1:12" s="2" customFormat="1">
      <c r="A57" s="1"/>
      <c r="B57" s="12"/>
      <c r="C57" s="56"/>
      <c r="D57" s="56"/>
      <c r="E57" s="56"/>
      <c r="F57" s="56"/>
      <c r="G57" s="56"/>
      <c r="H57" s="56"/>
      <c r="I57" s="56"/>
      <c r="J57" s="56"/>
      <c r="K57" s="1"/>
      <c r="L57" s="1"/>
    </row>
    <row r="58" spans="1:12" s="2" customFormat="1" ht="15.95" customHeight="1">
      <c r="A58" s="1"/>
      <c r="B58" s="12"/>
      <c r="C58" s="56"/>
      <c r="D58" s="56"/>
      <c r="E58" s="56"/>
      <c r="F58" s="56"/>
      <c r="G58" s="56"/>
      <c r="H58" s="56"/>
      <c r="I58" s="56"/>
      <c r="J58" s="56"/>
      <c r="K58" s="1"/>
      <c r="L58" s="1"/>
    </row>
    <row r="59" spans="1:12" s="2" customFormat="1">
      <c r="A59" s="1"/>
      <c r="B59" s="12"/>
      <c r="C59" s="56"/>
      <c r="D59" s="56"/>
      <c r="E59" s="56"/>
      <c r="F59" s="56"/>
      <c r="G59" s="56"/>
      <c r="H59" s="56"/>
      <c r="I59" s="56"/>
      <c r="J59" s="56"/>
      <c r="K59" s="1"/>
      <c r="L59" s="1"/>
    </row>
    <row r="60" spans="1:12" s="2" customFormat="1">
      <c r="A60" s="1"/>
      <c r="B60" s="12"/>
      <c r="C60" s="56"/>
      <c r="D60" s="56"/>
      <c r="E60" s="56"/>
      <c r="F60" s="56"/>
      <c r="G60" s="56"/>
      <c r="H60" s="56"/>
      <c r="I60" s="56"/>
      <c r="J60" s="56"/>
      <c r="K60" s="1"/>
      <c r="L60" s="1"/>
    </row>
    <row r="61" spans="1:12" s="2" customFormat="1">
      <c r="A61" s="1"/>
      <c r="B61" s="12"/>
      <c r="C61" s="56"/>
      <c r="D61" s="56"/>
      <c r="E61" s="56"/>
      <c r="F61" s="56"/>
      <c r="G61" s="56"/>
      <c r="H61" s="56"/>
      <c r="I61" s="56"/>
      <c r="J61" s="56"/>
      <c r="K61" s="1"/>
      <c r="L61" s="1"/>
    </row>
    <row r="62" spans="1:12" s="2" customFormat="1" ht="15.95" customHeight="1">
      <c r="A62" s="1"/>
      <c r="B62" s="12"/>
      <c r="C62" s="56"/>
      <c r="D62" s="56"/>
      <c r="E62" s="56"/>
      <c r="F62" s="56"/>
      <c r="G62" s="56"/>
      <c r="H62" s="56"/>
      <c r="I62" s="56"/>
      <c r="J62" s="56"/>
      <c r="K62" s="1"/>
      <c r="L62" s="1"/>
    </row>
    <row r="63" spans="1:12" s="2" customFormat="1">
      <c r="A63" s="1"/>
      <c r="B63" s="12"/>
      <c r="C63" s="56"/>
      <c r="D63" s="56"/>
      <c r="E63" s="56"/>
      <c r="F63" s="56"/>
      <c r="G63" s="56"/>
      <c r="H63" s="56"/>
      <c r="I63" s="56"/>
      <c r="J63" s="56"/>
      <c r="K63" s="1"/>
      <c r="L63" s="1"/>
    </row>
    <row r="64" spans="1:12" s="2" customFormat="1">
      <c r="A64" s="1"/>
      <c r="B64" s="12"/>
      <c r="C64" s="56"/>
      <c r="D64" s="56"/>
      <c r="E64" s="56"/>
      <c r="F64" s="56"/>
      <c r="G64" s="56"/>
      <c r="H64" s="56"/>
      <c r="I64" s="56"/>
      <c r="J64" s="56"/>
      <c r="K64" s="1"/>
      <c r="L64" s="1"/>
    </row>
    <row r="65" spans="1:12" s="2" customFormat="1">
      <c r="A65" s="1"/>
      <c r="B65" s="12"/>
      <c r="C65" s="56"/>
      <c r="D65" s="56"/>
      <c r="E65" s="56"/>
      <c r="F65" s="56"/>
      <c r="G65" s="56"/>
      <c r="H65" s="56"/>
      <c r="I65" s="56"/>
      <c r="J65" s="56"/>
      <c r="K65" s="1"/>
      <c r="L65" s="1"/>
    </row>
    <row r="66" spans="1:12" s="2" customFormat="1" ht="15.95" customHeight="1">
      <c r="A66" s="1"/>
      <c r="B66" s="12"/>
      <c r="C66" s="56"/>
      <c r="D66" s="56"/>
      <c r="E66" s="56"/>
      <c r="F66" s="56"/>
      <c r="G66" s="56"/>
      <c r="H66" s="56"/>
      <c r="I66" s="56"/>
      <c r="J66" s="56"/>
      <c r="K66" s="1"/>
      <c r="L66" s="1"/>
    </row>
    <row r="67" spans="1:12" s="2" customFormat="1">
      <c r="A67" s="1"/>
      <c r="B67" s="12"/>
      <c r="C67" s="56"/>
      <c r="D67" s="56"/>
      <c r="E67" s="56"/>
      <c r="F67" s="56"/>
      <c r="G67" s="56"/>
      <c r="H67" s="56"/>
      <c r="I67" s="56"/>
      <c r="J67" s="56"/>
      <c r="K67" s="1"/>
      <c r="L67" s="1"/>
    </row>
    <row r="68" spans="1:12" s="2" customFormat="1" ht="16.5" thickBot="1">
      <c r="A68" s="1"/>
      <c r="B68" s="12"/>
      <c r="C68" s="98"/>
      <c r="D68" s="98"/>
      <c r="E68" s="98"/>
      <c r="F68" s="98"/>
      <c r="G68" s="98"/>
      <c r="H68" s="98"/>
      <c r="I68" s="98"/>
      <c r="J68" s="98"/>
      <c r="K68" s="1"/>
      <c r="L68" s="1"/>
    </row>
    <row r="69" spans="1:12" s="2" customFormat="1" ht="16.5" thickBot="1">
      <c r="A69" s="1"/>
      <c r="B69" s="12"/>
      <c r="C69" s="4"/>
      <c r="D69" s="4"/>
      <c r="E69" s="4"/>
      <c r="F69" s="4"/>
      <c r="G69" s="4"/>
      <c r="H69" s="4"/>
      <c r="I69" s="4"/>
      <c r="J69" s="10" t="str">
        <f>INDEX(Translations!$C$2:$M$227,MATCH('STEP 4'!B17,Translations!$C$2:$C$227,0),MATCH(Disclaimer!$D$3,Translations!$C$1:$Q$1,0))</f>
        <v>Nästa sida</v>
      </c>
      <c r="K69" s="1"/>
      <c r="L69" s="1"/>
    </row>
    <row r="70" spans="1:12" s="2" customFormat="1">
      <c r="A70" s="1"/>
      <c r="B70" s="12"/>
      <c r="C70" s="4"/>
      <c r="D70" s="4"/>
      <c r="E70" s="4"/>
      <c r="F70" s="4"/>
      <c r="G70" s="4"/>
      <c r="H70" s="4"/>
      <c r="I70" s="4"/>
      <c r="J70" s="4"/>
      <c r="K70" s="1"/>
      <c r="L70" s="1"/>
    </row>
    <row r="71" spans="1:12" s="2" customFormat="1">
      <c r="A71" s="1"/>
      <c r="B71" s="12"/>
      <c r="C71" s="4"/>
      <c r="D71" s="4"/>
      <c r="E71" s="4"/>
      <c r="F71" s="4"/>
      <c r="G71" s="4"/>
      <c r="H71" s="4"/>
      <c r="I71" s="4"/>
      <c r="J71" s="4"/>
      <c r="K71" s="1"/>
      <c r="L71" s="1"/>
    </row>
    <row r="72" spans="1:12" s="2" customFormat="1">
      <c r="A72" s="1"/>
      <c r="B72" s="12"/>
      <c r="C72" s="4"/>
      <c r="D72" s="4"/>
      <c r="E72" s="4"/>
      <c r="F72" s="4"/>
      <c r="G72" s="4"/>
      <c r="H72" s="4"/>
      <c r="I72" s="4"/>
      <c r="J72" s="4"/>
      <c r="K72" s="1"/>
      <c r="L72" s="1"/>
    </row>
    <row r="73" spans="1:12" s="2" customFormat="1">
      <c r="A73" s="1"/>
      <c r="B73" s="12"/>
      <c r="C73" s="4"/>
      <c r="D73" s="4"/>
      <c r="E73" s="4"/>
      <c r="F73" s="4"/>
      <c r="G73" s="4"/>
      <c r="H73" s="4"/>
      <c r="I73" s="4"/>
      <c r="J73" s="4"/>
      <c r="K73" s="1"/>
      <c r="L73" s="1"/>
    </row>
    <row r="74" spans="1:12" s="2" customFormat="1">
      <c r="A74" s="1"/>
      <c r="B74" s="12"/>
      <c r="C74" s="4"/>
      <c r="D74" s="4"/>
      <c r="E74" s="4"/>
      <c r="F74" s="4"/>
      <c r="G74" s="4"/>
      <c r="H74" s="4"/>
      <c r="I74" s="4"/>
      <c r="J74" s="4"/>
      <c r="K74" s="1"/>
      <c r="L74" s="1"/>
    </row>
    <row r="75" spans="1:12" s="2" customFormat="1" ht="15.95" customHeight="1">
      <c r="A75" s="1"/>
      <c r="B75" s="12"/>
      <c r="C75" s="4"/>
      <c r="D75" s="4"/>
      <c r="E75" s="4"/>
      <c r="F75" s="4"/>
      <c r="G75" s="4"/>
      <c r="H75" s="4"/>
      <c r="I75" s="4"/>
      <c r="J75" s="4"/>
      <c r="K75" s="1"/>
      <c r="L75" s="1"/>
    </row>
    <row r="76" spans="1:12" s="2" customFormat="1">
      <c r="A76" s="1"/>
      <c r="B76" s="12"/>
      <c r="C76" s="4"/>
      <c r="D76" s="4"/>
      <c r="E76" s="4"/>
      <c r="F76" s="4"/>
      <c r="G76" s="4"/>
      <c r="H76" s="4"/>
      <c r="I76" s="4"/>
      <c r="J76" s="4"/>
      <c r="K76" s="1"/>
      <c r="L76" s="1"/>
    </row>
    <row r="77" spans="1:12" s="2" customFormat="1">
      <c r="A77" s="1"/>
      <c r="B77" s="12"/>
      <c r="C77" s="4"/>
      <c r="D77" s="4"/>
      <c r="E77" s="4"/>
      <c r="F77" s="4"/>
      <c r="G77" s="4"/>
      <c r="H77" s="4"/>
      <c r="I77" s="4"/>
      <c r="J77" s="4"/>
      <c r="K77" s="1"/>
      <c r="L77" s="1"/>
    </row>
    <row r="78" spans="1:12" s="2" customFormat="1">
      <c r="A78" s="1"/>
      <c r="B78" s="12"/>
      <c r="C78" s="4"/>
      <c r="D78" s="4"/>
      <c r="E78" s="4"/>
      <c r="F78" s="4"/>
      <c r="G78" s="4"/>
      <c r="H78" s="4"/>
      <c r="I78" s="4"/>
      <c r="J78" s="4"/>
      <c r="K78" s="1"/>
      <c r="L78" s="1"/>
    </row>
    <row r="79" spans="1:12" s="2" customFormat="1">
      <c r="A79" s="1"/>
      <c r="B79" s="12"/>
      <c r="C79" s="4"/>
      <c r="D79" s="4"/>
      <c r="E79" s="4"/>
      <c r="F79" s="4"/>
      <c r="G79" s="4"/>
      <c r="H79" s="4"/>
      <c r="I79" s="4"/>
      <c r="J79" s="4"/>
      <c r="K79" s="1"/>
      <c r="L79" s="1"/>
    </row>
    <row r="80" spans="1:12" s="2" customFormat="1">
      <c r="A80" s="1"/>
      <c r="B80" s="12"/>
      <c r="C80" s="4"/>
      <c r="D80" s="4"/>
      <c r="E80" s="4"/>
      <c r="F80" s="4"/>
      <c r="G80" s="4"/>
      <c r="H80" s="4"/>
      <c r="I80" s="4"/>
      <c r="J80" s="4"/>
      <c r="K80" s="1"/>
      <c r="L80" s="1"/>
    </row>
    <row r="81" spans="1:12" s="2" customFormat="1">
      <c r="A81" s="1"/>
      <c r="B81" s="12"/>
      <c r="C81" s="4"/>
      <c r="D81" s="4"/>
      <c r="E81" s="4"/>
      <c r="F81" s="4"/>
      <c r="G81" s="4"/>
      <c r="H81" s="4"/>
      <c r="I81" s="4"/>
      <c r="J81" s="4"/>
      <c r="K81" s="1"/>
      <c r="L81" s="1"/>
    </row>
    <row r="82" spans="1:12" s="2" customFormat="1">
      <c r="A82" s="1"/>
      <c r="B82" s="12"/>
      <c r="C82" s="56"/>
      <c r="D82" s="56"/>
      <c r="E82" s="56"/>
      <c r="F82" s="56"/>
      <c r="G82" s="56"/>
      <c r="H82" s="56"/>
      <c r="I82" s="56"/>
      <c r="J82" s="56"/>
      <c r="K82" s="1"/>
      <c r="L82" s="1"/>
    </row>
    <row r="83" spans="1:12" s="2" customFormat="1">
      <c r="A83" s="1"/>
      <c r="B83" s="12"/>
      <c r="C83" s="4"/>
      <c r="D83" s="4"/>
      <c r="E83" s="4"/>
      <c r="F83" s="4"/>
      <c r="G83" s="4"/>
      <c r="H83" s="4"/>
      <c r="I83" s="4"/>
      <c r="J83" s="4"/>
      <c r="K83" s="1"/>
      <c r="L83" s="1"/>
    </row>
    <row r="84" spans="1:12" s="2" customFormat="1">
      <c r="A84" s="1"/>
      <c r="B84" s="12"/>
      <c r="C84" s="4"/>
      <c r="D84" s="4"/>
      <c r="E84" s="4"/>
      <c r="F84" s="4"/>
      <c r="G84" s="4"/>
      <c r="H84" s="4"/>
      <c r="I84" s="4"/>
      <c r="J84" s="4"/>
      <c r="K84" s="1"/>
      <c r="L84" s="1"/>
    </row>
    <row r="85" spans="1:12" s="2" customFormat="1">
      <c r="A85" s="1"/>
      <c r="B85" s="12"/>
      <c r="C85" s="4"/>
      <c r="D85" s="4"/>
      <c r="E85" s="4"/>
      <c r="F85" s="4"/>
      <c r="G85" s="4"/>
      <c r="H85" s="4"/>
      <c r="I85" s="4"/>
      <c r="J85" s="4"/>
      <c r="K85" s="1"/>
      <c r="L85" s="1"/>
    </row>
    <row r="86" spans="1:12" s="2" customFormat="1">
      <c r="A86" s="1"/>
      <c r="B86" s="12"/>
      <c r="C86" s="4"/>
      <c r="D86" s="4"/>
      <c r="E86" s="4"/>
      <c r="F86" s="4"/>
      <c r="G86" s="4"/>
      <c r="H86" s="4"/>
      <c r="I86" s="4"/>
      <c r="J86" s="4"/>
      <c r="K86" s="1"/>
      <c r="L86" s="1"/>
    </row>
    <row r="87" spans="1:12" s="2" customFormat="1">
      <c r="A87" s="1"/>
      <c r="B87" s="12"/>
      <c r="C87" s="4"/>
      <c r="D87" s="4"/>
      <c r="E87" s="4"/>
      <c r="F87" s="4"/>
      <c r="G87" s="4"/>
      <c r="H87" s="4"/>
      <c r="I87" s="4"/>
      <c r="J87" s="4"/>
      <c r="K87" s="1"/>
      <c r="L87" s="1"/>
    </row>
    <row r="88" spans="1:12" s="2" customFormat="1">
      <c r="A88" s="1"/>
      <c r="B88" s="12"/>
      <c r="C88" s="4"/>
      <c r="D88" s="4"/>
      <c r="E88" s="4"/>
      <c r="F88" s="4"/>
      <c r="G88" s="4"/>
      <c r="H88" s="4"/>
      <c r="I88" s="4"/>
      <c r="J88" s="4"/>
      <c r="K88" s="1"/>
      <c r="L88" s="1"/>
    </row>
    <row r="89" spans="1:12" s="2" customFormat="1">
      <c r="A89" s="5"/>
      <c r="B89" s="6"/>
      <c r="C89" s="5"/>
      <c r="D89" s="5"/>
      <c r="E89" s="5"/>
      <c r="F89" s="5"/>
      <c r="G89" s="5"/>
      <c r="H89" s="5"/>
      <c r="I89" s="5"/>
      <c r="J89" s="5"/>
      <c r="K89" s="5"/>
      <c r="L89" s="5"/>
    </row>
    <row r="90" spans="1:12" s="2" customFormat="1">
      <c r="B90" s="21"/>
    </row>
  </sheetData>
  <mergeCells count="43">
    <mergeCell ref="C44:J44"/>
    <mergeCell ref="C25:F25"/>
    <mergeCell ref="C28:F28"/>
    <mergeCell ref="G25:H25"/>
    <mergeCell ref="C29:F29"/>
    <mergeCell ref="C30:F30"/>
    <mergeCell ref="G30:H30"/>
    <mergeCell ref="G28:H28"/>
    <mergeCell ref="G29:H29"/>
    <mergeCell ref="C26:F26"/>
    <mergeCell ref="G26:H26"/>
    <mergeCell ref="C27:F27"/>
    <mergeCell ref="G27:H27"/>
    <mergeCell ref="C39:F39"/>
    <mergeCell ref="G39:H39"/>
    <mergeCell ref="C36:F36"/>
    <mergeCell ref="G36:H36"/>
    <mergeCell ref="C37:F37"/>
    <mergeCell ref="G37:H37"/>
    <mergeCell ref="C38:F38"/>
    <mergeCell ref="G38:H38"/>
    <mergeCell ref="C82:J82"/>
    <mergeCell ref="C31:F31"/>
    <mergeCell ref="G31:H31"/>
    <mergeCell ref="C32:F32"/>
    <mergeCell ref="G32:H32"/>
    <mergeCell ref="C40:J43"/>
    <mergeCell ref="C33:F33"/>
    <mergeCell ref="G33:H33"/>
    <mergeCell ref="C34:F34"/>
    <mergeCell ref="G34:H34"/>
    <mergeCell ref="C35:F35"/>
    <mergeCell ref="G35:H35"/>
    <mergeCell ref="C52:J52"/>
    <mergeCell ref="C54:J54"/>
    <mergeCell ref="C55:J67"/>
    <mergeCell ref="C68:J68"/>
    <mergeCell ref="C6:J6"/>
    <mergeCell ref="C8:J8"/>
    <mergeCell ref="G24:H24"/>
    <mergeCell ref="C24:F24"/>
    <mergeCell ref="C23:J23"/>
    <mergeCell ref="C9:J22"/>
  </mergeCells>
  <phoneticPr fontId="11" type="noConversion"/>
  <conditionalFormatting sqref="C26:J39">
    <cfRule type="expression" dxfId="0" priority="2">
      <formula>$C25&lt;&gt;""</formula>
    </cfRule>
  </conditionalFormatting>
  <dataValidations count="1">
    <dataValidation type="decimal" allowBlank="1" showInputMessage="1" showErrorMessage="1" sqref="I70:J78 I25:J25 I28:J30" xr:uid="{90F7A2B4-B5B0-C148-810D-C6D35A880CBC}">
      <formula1>-100000</formula1>
      <formula2>1000000</formula2>
    </dataValidation>
  </dataValidations>
  <hyperlinks>
    <hyperlink ref="J69" location="'STEP 5'!A1" display="Next sheet" xr:uid="{37FFFBD5-DAF4-9045-98DC-09288DAA0B3C}"/>
  </hyperlinks>
  <printOptions horizontalCentered="1"/>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E5DFD73-3321-354A-B466-BCC5F2271CD1}">
          <x14:formula1>
            <xm:f>Settings!$B$2:$B$3</xm:f>
          </x14:formula1>
          <xm:sqref>G70:G78 H70:H77 G25:H25 G28:H39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11D61-0406-2C4E-B328-9F05273AB020}">
  <dimension ref="A1:BL93"/>
  <sheetViews>
    <sheetView showGridLines="0" topLeftCell="A7" zoomScale="160" zoomScaleNormal="160" zoomScaleSheetLayoutView="160" workbookViewId="0">
      <selection activeCell="B7" sqref="B1:B1048576"/>
    </sheetView>
  </sheetViews>
  <sheetFormatPr defaultColWidth="11" defaultRowHeight="15.75"/>
  <cols>
    <col min="1" max="1" width="2.5" style="2" customWidth="1"/>
    <col min="2" max="2" width="2.5" style="21" customWidth="1"/>
    <col min="3" max="9" width="11.375" style="2" customWidth="1"/>
    <col min="10" max="11" width="2.5" style="2" customWidth="1"/>
    <col min="12" max="12" width="12" style="2" customWidth="1"/>
    <col min="13" max="64" width="10.875" style="2"/>
  </cols>
  <sheetData>
    <row r="1" spans="1:64" s="1" customFormat="1">
      <c r="A1" s="5"/>
      <c r="B1" s="6"/>
      <c r="C1" s="5"/>
      <c r="D1" s="5"/>
      <c r="E1" s="5"/>
      <c r="F1" s="5"/>
      <c r="G1" s="5"/>
      <c r="H1" s="5"/>
      <c r="I1" s="5"/>
      <c r="J1" s="5"/>
      <c r="K1" s="5"/>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row>
    <row r="2" spans="1:64" s="1" customFormat="1">
      <c r="B2" s="1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row>
    <row r="3" spans="1:64" s="1" customFormat="1">
      <c r="B3" s="1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row>
    <row r="4" spans="1:64" s="1" customFormat="1" ht="16.5" thickBot="1">
      <c r="B4" s="20"/>
      <c r="C4" s="3"/>
      <c r="D4" s="3"/>
      <c r="E4" s="3"/>
      <c r="F4" s="3"/>
      <c r="G4" s="3"/>
      <c r="H4" s="3"/>
      <c r="I4" s="3"/>
      <c r="J4" s="3"/>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row>
    <row r="5" spans="1:64" s="1" customFormat="1">
      <c r="B5" s="1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row>
    <row r="6" spans="1:64" s="1" customFormat="1" ht="18.75">
      <c r="B6" s="12" t="s">
        <v>134</v>
      </c>
      <c r="C6" s="55" t="str">
        <f>INDEX(Translations!$C$2:$M$227,MATCH('STEP 5'!B6,Translations!$C$2:$C$227,0),MATCH(Disclaimer!$D$3,Translations!$C$1:$Q$1,0))</f>
        <v>STEG 5</v>
      </c>
      <c r="D6" s="55"/>
      <c r="E6" s="55"/>
      <c r="F6" s="55"/>
      <c r="G6" s="55"/>
      <c r="H6" s="55"/>
      <c r="I6" s="55"/>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row>
    <row r="7" spans="1:64" s="1" customFormat="1">
      <c r="B7" s="12" t="s">
        <v>135</v>
      </c>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row>
    <row r="8" spans="1:64" s="1" customFormat="1" ht="15.95" customHeight="1">
      <c r="B8" s="12" t="s">
        <v>136</v>
      </c>
      <c r="C8" s="73" t="str">
        <f>INDEX(Translations!$C$2:$M$227,MATCH('STEP 5'!B7,Translations!$C$2:$C$227,0),MATCH(Disclaimer!$D$3,Translations!$C$1:$Q$1,0))</f>
        <v>Avloppsvatten</v>
      </c>
      <c r="D8" s="73"/>
      <c r="E8" s="73"/>
      <c r="F8" s="73"/>
      <c r="G8" s="73"/>
      <c r="H8" s="73"/>
      <c r="I8" s="73"/>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row>
    <row r="9" spans="1:64" s="1" customFormat="1" ht="9.75" customHeight="1">
      <c r="B9" s="12"/>
      <c r="C9" s="64" t="str">
        <f>INDEX(Translations!$C$2:$M$227,MATCH('STEP 5'!B8,Translations!$C$2:$C$227,0),MATCH(Disclaimer!$D$3,Translations!$C$1:$Q$1,0))</f>
        <v>Fråga din aktör som ansvarar för insamling och rening av avloppsvatten vilken andel av avloppsvattnet som är hushållsavloppsvatten (kommunalt avloppsvatten) och vilken andel som är industriavloppsvatten. Genom att känna till dessa siffror kan du motivera var insatser bör prioriteras. Om en betydande mängd insamlat avloppsvatten kommer från industrin är det viktigt att fokusera på industrin. Om du inte kan få information om vissa specifika kategorier kan du bortse från dem för tillfället. För närvarande finns inga PFAS-gränsvärden för utgående vatten från reningsverk. Vi rekommenderar dock att kontrollera så att inkommande och utgående vatten från reningsverket inte överskrider följande värden: Summan av PFAS 0,1 µg/L och PFAS total 0,5 µg/L.</v>
      </c>
      <c r="D9" s="64"/>
      <c r="E9" s="64"/>
      <c r="F9" s="64"/>
      <c r="G9" s="64"/>
      <c r="H9" s="64"/>
      <c r="I9" s="64"/>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row>
    <row r="10" spans="1:64" s="1" customFormat="1" ht="9.75" customHeight="1">
      <c r="B10" s="12"/>
      <c r="C10" s="64"/>
      <c r="D10" s="64"/>
      <c r="E10" s="64"/>
      <c r="F10" s="64"/>
      <c r="G10" s="64"/>
      <c r="H10" s="64"/>
      <c r="I10" s="64"/>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row>
    <row r="11" spans="1:64" s="1" customFormat="1" ht="9.75" customHeight="1">
      <c r="B11" s="12"/>
      <c r="C11" s="64"/>
      <c r="D11" s="64"/>
      <c r="E11" s="64"/>
      <c r="F11" s="64"/>
      <c r="G11" s="64"/>
      <c r="H11" s="64"/>
      <c r="I11" s="64"/>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row>
    <row r="12" spans="1:64" s="1" customFormat="1" ht="9.75" customHeight="1">
      <c r="B12" s="12"/>
      <c r="C12" s="64"/>
      <c r="D12" s="64"/>
      <c r="E12" s="64"/>
      <c r="F12" s="64"/>
      <c r="G12" s="64"/>
      <c r="H12" s="64"/>
      <c r="I12" s="64"/>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row>
    <row r="13" spans="1:64" s="1" customFormat="1" ht="11.25" customHeight="1">
      <c r="B13" s="12"/>
      <c r="C13" s="64"/>
      <c r="D13" s="64"/>
      <c r="E13" s="64"/>
      <c r="F13" s="64"/>
      <c r="G13" s="64"/>
      <c r="H13" s="64"/>
      <c r="I13" s="64"/>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row>
    <row r="14" spans="1:64" s="1" customFormat="1" ht="30.75" customHeight="1">
      <c r="B14" s="12"/>
      <c r="C14" s="64"/>
      <c r="D14" s="64"/>
      <c r="E14" s="64"/>
      <c r="F14" s="64"/>
      <c r="G14" s="64"/>
      <c r="H14" s="64"/>
      <c r="I14" s="64"/>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row>
    <row r="15" spans="1:64" s="1" customFormat="1" ht="6.95" customHeight="1">
      <c r="B15" s="12"/>
      <c r="C15" s="58" t="str">
        <f>INDEX(Translations!$C$2:$M$227,MATCH('STEP 5'!B28,Translations!$C$2:$C$227,0),MATCH(Disclaimer!$D$3,Translations!$C$1:$Q$1,0))</f>
        <v>Vänligen fyll i tabell 5. Efter att du har fyllt i m³/dag kommer procenten att beräknas automatiskt.</v>
      </c>
      <c r="D15" s="58"/>
      <c r="E15" s="58"/>
      <c r="F15" s="58"/>
      <c r="G15" s="58"/>
      <c r="H15" s="58"/>
      <c r="I15" s="58"/>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row>
    <row r="16" spans="1:64" s="1" customFormat="1" ht="15.95" customHeight="1">
      <c r="B16" s="12" t="s">
        <v>137</v>
      </c>
      <c r="C16" s="102"/>
      <c r="D16" s="102"/>
      <c r="E16" s="102"/>
      <c r="F16" s="102"/>
      <c r="G16" s="102"/>
      <c r="H16" s="102"/>
      <c r="I16" s="10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row>
    <row r="17" spans="2:64" s="1" customFormat="1">
      <c r="B17" s="12" t="s">
        <v>138</v>
      </c>
      <c r="C17" s="83" t="str">
        <f>INDEX(Translations!$C$2:$M$227,MATCH('STEP 5'!B23,Translations!$C$2:$C$227,0),MATCH(Disclaimer!$D$3,Translations!$C$1:$Q$1,0))</f>
        <v>Tabell 5 Klassificering av avloppsvatten</v>
      </c>
      <c r="D17" s="83"/>
      <c r="E17" s="83"/>
      <c r="F17" s="83"/>
      <c r="G17" s="83"/>
      <c r="H17" s="83"/>
      <c r="I17" s="83"/>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row>
    <row r="18" spans="2:64" s="1" customFormat="1">
      <c r="B18" s="12"/>
      <c r="C18" s="81"/>
      <c r="D18" s="81"/>
      <c r="E18" s="81"/>
      <c r="F18" s="84" t="str">
        <f>INDEX(Translations!$C$2:$M$227,MATCH('STEP 5'!B16,Translations!$C$2:$C$227,0),MATCH(Disclaimer!$D$3,Translations!$C$1:$Q$1,0))</f>
        <v>Volym i m3/dag</v>
      </c>
      <c r="G18" s="84"/>
      <c r="H18" s="84" t="str">
        <f>INDEX(Translations!$C$2:$M$227,MATCH('STEP 5'!B17,Translations!$C$2:$C$227,0),MATCH(Disclaimer!$D$3,Translations!$C$1:$Q$1,0))</f>
        <v>Fördelning i %</v>
      </c>
      <c r="I18" s="84"/>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row>
    <row r="19" spans="2:64" s="1" customFormat="1" ht="12" customHeight="1">
      <c r="B19" s="12" t="s">
        <v>139</v>
      </c>
      <c r="C19" s="96" t="str">
        <f>INDEX(Translations!$C$2:$M$227,MATCH('STEP 5'!B19,Translations!$C$2:$C$227,0),MATCH(Disclaimer!$D$3,Translations!$C$1:$Q$1,0))</f>
        <v>Hushållsavloppsvatten</v>
      </c>
      <c r="D19" s="96"/>
      <c r="E19" s="96"/>
      <c r="F19" s="93"/>
      <c r="G19" s="93"/>
      <c r="H19" s="104" t="str">
        <f>IFERROR(F19/$F$23,"")</f>
        <v/>
      </c>
      <c r="I19" s="104"/>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row>
    <row r="20" spans="2:64" s="1" customFormat="1" ht="15.95" customHeight="1">
      <c r="B20" s="12" t="s">
        <v>140</v>
      </c>
      <c r="C20" s="96" t="str">
        <f>INDEX(Translations!$C$2:$M$227,MATCH('STEP 5'!B20,Translations!$C$2:$C$227,0),MATCH(Disclaimer!$D$3,Translations!$C$1:$Q$1,0))</f>
        <v>Dagvatten</v>
      </c>
      <c r="D20" s="96"/>
      <c r="E20" s="96"/>
      <c r="F20" s="93"/>
      <c r="G20" s="93"/>
      <c r="H20" s="104" t="str">
        <f>IFERROR(F20/$F$23,"")</f>
        <v/>
      </c>
      <c r="I20" s="104"/>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row>
    <row r="21" spans="2:64" s="1" customFormat="1" ht="15" customHeight="1">
      <c r="B21" s="12" t="s">
        <v>141</v>
      </c>
      <c r="C21" s="96" t="str">
        <f>INDEX(Translations!$C$2:$M$227,MATCH('STEP 5'!B21,Translations!$C$2:$C$227,0),MATCH(Disclaimer!$D$3,Translations!$C$1:$Q$1,0))</f>
        <v>Industriellt avloppsvatten</v>
      </c>
      <c r="D21" s="96"/>
      <c r="E21" s="96"/>
      <c r="F21" s="93"/>
      <c r="G21" s="93"/>
      <c r="H21" s="104" t="str">
        <f>IFERROR(F21/$F$23,"")</f>
        <v/>
      </c>
      <c r="I21" s="104"/>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row>
    <row r="22" spans="2:64" s="1" customFormat="1" ht="32.25" customHeight="1">
      <c r="B22" s="22" t="s">
        <v>142</v>
      </c>
      <c r="C22" s="96" t="str">
        <f>INDEX(Translations!$C$2:$M$227,MATCH('STEP 5'!B27,Translations!$C$2:$C$227,0),MATCH(Disclaimer!$D$3,Translations!$C$1:$Q$1,0))</f>
        <v>Gemensamt avloppsvatten (blandat avloppsvatten från både hushålls- och dagvatten)</v>
      </c>
      <c r="D22" s="96"/>
      <c r="E22" s="96"/>
      <c r="F22" s="93"/>
      <c r="G22" s="93"/>
      <c r="H22" s="104" t="str">
        <f>IFERROR(F22/$F$23,"")</f>
        <v/>
      </c>
      <c r="I22" s="104"/>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row>
    <row r="23" spans="2:64" s="1" customFormat="1">
      <c r="B23" s="12" t="s">
        <v>143</v>
      </c>
      <c r="C23" s="106" t="str">
        <f>INDEX(Translations!$C$2:$M$227,MATCH('STEP 5'!B22,Translations!$C$2:$C$227,0),MATCH(Disclaimer!$D$3,Translations!$C$1:$Q$1,0))</f>
        <v>Totalt belopp</v>
      </c>
      <c r="D23" s="106"/>
      <c r="E23" s="106"/>
      <c r="F23" s="103" t="str">
        <f>IF(COUNT(F19:G22)=0,"",SUM(F19:G22))</f>
        <v/>
      </c>
      <c r="G23" s="103"/>
      <c r="H23" s="105" t="str">
        <f>IF(COUNT(H19:I22)=0,"",SUM(H19:I22))</f>
        <v/>
      </c>
      <c r="I23" s="105"/>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row>
    <row r="24" spans="2:64" s="1" customFormat="1" ht="15.95" customHeight="1">
      <c r="B24" s="12" t="s">
        <v>144</v>
      </c>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row>
    <row r="25" spans="2:64" s="1" customFormat="1">
      <c r="B25" s="12" t="s">
        <v>145</v>
      </c>
      <c r="C25" s="73" t="str">
        <f>IF(SUM(F23:I23)&gt;0,INDEX(Translations!$C$2:$M$227,MATCH('STEP 5'!B24,Translations!$C$2:$C$227,0),MATCH(Disclaimer!$D$3,Translations!$C$1:$Q$1,0)),"")</f>
        <v/>
      </c>
      <c r="D25" s="73"/>
      <c r="E25" s="73"/>
      <c r="F25" s="73"/>
      <c r="G25" s="73"/>
      <c r="H25" s="73"/>
      <c r="I25" s="73"/>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row>
    <row r="26" spans="2:64" s="1" customFormat="1" ht="12" customHeight="1">
      <c r="B26" s="12" t="s">
        <v>16</v>
      </c>
      <c r="C26" s="56" t="str">
        <f>IF(SUM(F23:I23)&gt;0,INDEX(Translations!$C$2:$M$227,MATCH('STEP 5'!B25,Translations!$C$2:$C$227,0),MATCH(Disclaimer!$D$3,Translations!$C$1:$Q$1,0)),"")</f>
        <v/>
      </c>
      <c r="D26" s="56"/>
      <c r="E26" s="56"/>
      <c r="F26" s="56"/>
      <c r="G26" s="56"/>
      <c r="H26" s="56"/>
      <c r="I26" s="56"/>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row>
    <row r="27" spans="2:64" s="1" customFormat="1" ht="15.95" customHeight="1">
      <c r="B27" s="12" t="s">
        <v>146</v>
      </c>
      <c r="C27" s="56"/>
      <c r="D27" s="56"/>
      <c r="E27" s="56"/>
      <c r="F27" s="56"/>
      <c r="G27" s="56"/>
      <c r="H27" s="56"/>
      <c r="I27" s="56"/>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row>
    <row r="28" spans="2:64" s="1" customFormat="1">
      <c r="B28" s="12" t="s">
        <v>147</v>
      </c>
      <c r="C28" s="56"/>
      <c r="D28" s="56"/>
      <c r="E28" s="56"/>
      <c r="F28" s="56"/>
      <c r="G28" s="56"/>
      <c r="H28" s="56"/>
      <c r="I28" s="56"/>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row>
    <row r="29" spans="2:64" s="1" customFormat="1">
      <c r="B29" s="12"/>
      <c r="C29" s="56"/>
      <c r="D29" s="56"/>
      <c r="E29" s="56"/>
      <c r="F29" s="56"/>
      <c r="G29" s="56"/>
      <c r="H29" s="56"/>
      <c r="I29" s="56"/>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row>
    <row r="30" spans="2:64" s="1" customFormat="1">
      <c r="B30" s="12"/>
      <c r="C30" s="56"/>
      <c r="D30" s="56"/>
      <c r="E30" s="56"/>
      <c r="F30" s="56"/>
      <c r="G30" s="56"/>
      <c r="H30" s="56"/>
      <c r="I30" s="56"/>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row>
    <row r="31" spans="2:64" s="1" customFormat="1">
      <c r="B31" s="12"/>
      <c r="C31" s="56"/>
      <c r="D31" s="56"/>
      <c r="E31" s="56"/>
      <c r="F31" s="56"/>
      <c r="G31" s="56"/>
      <c r="H31" s="56"/>
      <c r="I31" s="56"/>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row>
    <row r="32" spans="2:64" s="1" customFormat="1">
      <c r="B32" s="12"/>
      <c r="C32" s="56"/>
      <c r="D32" s="56"/>
      <c r="E32" s="56"/>
      <c r="F32" s="56"/>
      <c r="G32" s="56"/>
      <c r="H32" s="56"/>
      <c r="I32" s="56"/>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row>
    <row r="33" spans="1:64" s="1" customFormat="1">
      <c r="B33" s="12"/>
      <c r="C33" s="56"/>
      <c r="D33" s="56"/>
      <c r="E33" s="56"/>
      <c r="F33" s="56"/>
      <c r="G33" s="56"/>
      <c r="H33" s="56"/>
      <c r="I33" s="56"/>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row>
    <row r="34" spans="1:64" s="1" customFormat="1">
      <c r="B34" s="12"/>
      <c r="C34" s="4"/>
      <c r="D34" s="4"/>
      <c r="E34" s="4"/>
      <c r="F34" s="4"/>
      <c r="G34" s="4"/>
      <c r="I34" s="4"/>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row>
    <row r="35" spans="1:64" s="1" customFormat="1">
      <c r="B35" s="12"/>
      <c r="C35" s="4"/>
      <c r="D35" s="4"/>
      <c r="E35" s="4"/>
      <c r="F35" s="4"/>
      <c r="G35" s="4"/>
      <c r="H35" s="4"/>
      <c r="I35" s="4"/>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row>
    <row r="36" spans="1:64" s="1" customFormat="1">
      <c r="B36" s="12"/>
      <c r="C36" s="4"/>
      <c r="D36" s="4"/>
      <c r="E36" s="4"/>
      <c r="F36" s="4"/>
      <c r="G36" s="4"/>
      <c r="H36" s="4"/>
      <c r="I36" s="4"/>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row>
    <row r="37" spans="1:64" s="1" customFormat="1">
      <c r="B37" s="12"/>
      <c r="C37" s="4"/>
      <c r="D37" s="4"/>
      <c r="E37" s="4"/>
      <c r="F37" s="4"/>
      <c r="G37" s="4"/>
      <c r="H37" s="4"/>
      <c r="I37" s="4"/>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row>
    <row r="38" spans="1:64" s="1" customFormat="1">
      <c r="B38" s="12"/>
      <c r="C38" s="4"/>
      <c r="D38" s="4"/>
      <c r="E38" s="4"/>
      <c r="F38" s="4"/>
      <c r="G38" s="4"/>
      <c r="H38" s="4"/>
      <c r="I38" s="4"/>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row>
    <row r="39" spans="1:64" s="1" customFormat="1">
      <c r="B39" s="12"/>
      <c r="C39" s="4"/>
      <c r="D39" s="4"/>
      <c r="E39" s="4"/>
      <c r="F39" s="4"/>
      <c r="G39" s="4"/>
      <c r="H39" s="4"/>
      <c r="I39" s="4"/>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row>
    <row r="40" spans="1:64" s="1" customFormat="1">
      <c r="B40" s="12"/>
      <c r="C40" s="4"/>
      <c r="D40" s="4"/>
      <c r="E40" s="4"/>
      <c r="F40" s="4"/>
      <c r="G40" s="4"/>
      <c r="H40" s="4"/>
      <c r="I40" s="4"/>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row>
    <row r="41" spans="1:64" s="1" customFormat="1" ht="16.5" thickBot="1">
      <c r="B41" s="12"/>
      <c r="C41" s="4"/>
      <c r="D41" s="4"/>
      <c r="E41" s="4"/>
      <c r="F41" s="4"/>
      <c r="G41" s="4"/>
      <c r="H41" s="4"/>
      <c r="I41" s="4"/>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row>
    <row r="42" spans="1:64" s="1" customFormat="1" ht="16.5" thickBot="1">
      <c r="B42" s="12"/>
      <c r="C42" s="4"/>
      <c r="D42" s="4"/>
      <c r="E42" s="4"/>
      <c r="F42" s="4"/>
      <c r="G42" s="4"/>
      <c r="H42" s="4"/>
      <c r="I42" s="10" t="str">
        <f>INDEX(Translations!$C$2:$M$227,MATCH('STEP 5'!B26,Translations!$C$2:$C$227,0),MATCH(Disclaimer!$D$3,Translations!$C$1:$Q$1,0))</f>
        <v>Nästa sida</v>
      </c>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row>
    <row r="43" spans="1:64" s="1" customFormat="1">
      <c r="B43" s="1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row>
    <row r="44" spans="1:64" s="1" customFormat="1">
      <c r="A44" s="5"/>
      <c r="B44" s="6"/>
      <c r="C44" s="5"/>
      <c r="D44" s="5"/>
      <c r="E44" s="5"/>
      <c r="F44" s="5"/>
      <c r="G44" s="5"/>
      <c r="H44" s="5"/>
      <c r="I44" s="5"/>
      <c r="J44" s="5"/>
      <c r="K44" s="5"/>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row>
    <row r="45" spans="1:64" s="2" customFormat="1">
      <c r="B45" s="21"/>
    </row>
    <row r="46" spans="1:64" s="2" customFormat="1">
      <c r="B46" s="21"/>
    </row>
    <row r="47" spans="1:64" s="2" customFormat="1">
      <c r="B47" s="21"/>
    </row>
    <row r="48" spans="1:64" s="2" customFormat="1">
      <c r="B48" s="21"/>
    </row>
    <row r="49" spans="2:2" s="2" customFormat="1">
      <c r="B49" s="21"/>
    </row>
    <row r="50" spans="2:2" s="2" customFormat="1" ht="15.95" customHeight="1">
      <c r="B50" s="21"/>
    </row>
    <row r="51" spans="2:2" s="2" customFormat="1">
      <c r="B51" s="21"/>
    </row>
    <row r="52" spans="2:2" s="2" customFormat="1" ht="15.95" customHeight="1">
      <c r="B52" s="21"/>
    </row>
    <row r="53" spans="2:2" s="2" customFormat="1" ht="15.95" customHeight="1">
      <c r="B53" s="21"/>
    </row>
    <row r="54" spans="2:2" s="2" customFormat="1">
      <c r="B54" s="21"/>
    </row>
    <row r="55" spans="2:2" s="2" customFormat="1">
      <c r="B55" s="21"/>
    </row>
    <row r="56" spans="2:2" s="2" customFormat="1" ht="15.95" customHeight="1">
      <c r="B56" s="21"/>
    </row>
    <row r="57" spans="2:2" s="2" customFormat="1">
      <c r="B57" s="21"/>
    </row>
    <row r="58" spans="2:2" s="2" customFormat="1">
      <c r="B58" s="21"/>
    </row>
    <row r="59" spans="2:2" s="2" customFormat="1">
      <c r="B59" s="21"/>
    </row>
    <row r="60" spans="2:2" s="2" customFormat="1" ht="15.95" customHeight="1">
      <c r="B60" s="21"/>
    </row>
    <row r="61" spans="2:2" s="2" customFormat="1">
      <c r="B61" s="21"/>
    </row>
    <row r="62" spans="2:2" s="2" customFormat="1">
      <c r="B62" s="21"/>
    </row>
    <row r="63" spans="2:2" s="2" customFormat="1">
      <c r="B63" s="21"/>
    </row>
    <row r="64" spans="2:2" s="2" customFormat="1" ht="15.95" customHeight="1">
      <c r="B64" s="21"/>
    </row>
    <row r="65" spans="2:2" s="2" customFormat="1">
      <c r="B65" s="21"/>
    </row>
    <row r="66" spans="2:2" s="2" customFormat="1">
      <c r="B66" s="21"/>
    </row>
    <row r="67" spans="2:2" s="2" customFormat="1">
      <c r="B67" s="21"/>
    </row>
    <row r="68" spans="2:2" s="2" customFormat="1">
      <c r="B68" s="21"/>
    </row>
    <row r="69" spans="2:2" s="2" customFormat="1">
      <c r="B69" s="21"/>
    </row>
    <row r="70" spans="2:2" s="2" customFormat="1">
      <c r="B70" s="21"/>
    </row>
    <row r="71" spans="2:2" s="2" customFormat="1">
      <c r="B71" s="21"/>
    </row>
    <row r="72" spans="2:2" s="2" customFormat="1">
      <c r="B72" s="21"/>
    </row>
    <row r="73" spans="2:2" s="2" customFormat="1" ht="15.95" customHeight="1">
      <c r="B73" s="21"/>
    </row>
    <row r="74" spans="2:2" s="2" customFormat="1">
      <c r="B74" s="21"/>
    </row>
    <row r="75" spans="2:2" s="2" customFormat="1">
      <c r="B75" s="21"/>
    </row>
    <row r="76" spans="2:2" s="2" customFormat="1">
      <c r="B76" s="21"/>
    </row>
    <row r="77" spans="2:2" s="2" customFormat="1">
      <c r="B77" s="21"/>
    </row>
    <row r="78" spans="2:2" s="2" customFormat="1">
      <c r="B78" s="21"/>
    </row>
    <row r="79" spans="2:2" s="2" customFormat="1">
      <c r="B79" s="21"/>
    </row>
    <row r="80" spans="2:2" s="2" customFormat="1">
      <c r="B80" s="21"/>
    </row>
    <row r="81" spans="2:2" s="2" customFormat="1">
      <c r="B81" s="21"/>
    </row>
    <row r="82" spans="2:2" s="2" customFormat="1">
      <c r="B82" s="21"/>
    </row>
    <row r="83" spans="2:2" s="2" customFormat="1">
      <c r="B83" s="21"/>
    </row>
    <row r="84" spans="2:2" s="2" customFormat="1">
      <c r="B84" s="21"/>
    </row>
    <row r="85" spans="2:2" s="2" customFormat="1">
      <c r="B85" s="21"/>
    </row>
    <row r="86" spans="2:2" s="2" customFormat="1">
      <c r="B86" s="21"/>
    </row>
    <row r="87" spans="2:2" s="2" customFormat="1">
      <c r="B87" s="21"/>
    </row>
    <row r="88" spans="2:2" s="2" customFormat="1">
      <c r="B88" s="21"/>
    </row>
    <row r="89" spans="2:2" s="2" customFormat="1">
      <c r="B89" s="21"/>
    </row>
    <row r="90" spans="2:2" s="2" customFormat="1">
      <c r="B90" s="21"/>
    </row>
    <row r="91" spans="2:2" s="2" customFormat="1">
      <c r="B91" s="21"/>
    </row>
    <row r="92" spans="2:2" s="2" customFormat="1">
      <c r="B92" s="21"/>
    </row>
    <row r="93" spans="2:2" s="2" customFormat="1">
      <c r="B93" s="21"/>
    </row>
  </sheetData>
  <mergeCells count="25">
    <mergeCell ref="F20:G20"/>
    <mergeCell ref="C22:E22"/>
    <mergeCell ref="C23:E23"/>
    <mergeCell ref="H19:I19"/>
    <mergeCell ref="H20:I20"/>
    <mergeCell ref="H21:I21"/>
    <mergeCell ref="C19:E19"/>
    <mergeCell ref="C20:E20"/>
    <mergeCell ref="C21:E21"/>
    <mergeCell ref="C15:I16"/>
    <mergeCell ref="C26:I33"/>
    <mergeCell ref="C6:I6"/>
    <mergeCell ref="C8:I8"/>
    <mergeCell ref="C18:E18"/>
    <mergeCell ref="F18:G18"/>
    <mergeCell ref="H18:I18"/>
    <mergeCell ref="C9:I14"/>
    <mergeCell ref="C17:I17"/>
    <mergeCell ref="C25:I25"/>
    <mergeCell ref="F21:G21"/>
    <mergeCell ref="F22:G22"/>
    <mergeCell ref="F23:G23"/>
    <mergeCell ref="H22:I22"/>
    <mergeCell ref="H23:I23"/>
    <mergeCell ref="F19:G19"/>
  </mergeCells>
  <hyperlinks>
    <hyperlink ref="I42" location="'STEP 6'!A1" display="'STEP 6'!A1" xr:uid="{3FA0A5EE-5406-A44F-84B6-76607372E338}"/>
  </hyperlinks>
  <printOptions horizontalCentered="1"/>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105d2ba-f87f-4619-a78c-0891ff7cabdf" xsi:nil="true"/>
    <lcf76f155ced4ddcb4097134ff3c332f xmlns="b3be93cb-0686-40a5-b8d2-94ac85f5c6c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719DE175D4E8949AD36A4FBE52C27CE" ma:contentTypeVersion="15" ma:contentTypeDescription="Create a new document." ma:contentTypeScope="" ma:versionID="450c4f8523a324b26137c499d468083f">
  <xsd:schema xmlns:xsd="http://www.w3.org/2001/XMLSchema" xmlns:xs="http://www.w3.org/2001/XMLSchema" xmlns:p="http://schemas.microsoft.com/office/2006/metadata/properties" xmlns:ns2="b3be93cb-0686-40a5-b8d2-94ac85f5c6cc" xmlns:ns3="0105d2ba-f87f-4619-a78c-0891ff7cabdf" targetNamespace="http://schemas.microsoft.com/office/2006/metadata/properties" ma:root="true" ma:fieldsID="18ab086d43a2d85cf3ee73e14bca1e22" ns2:_="" ns3:_="">
    <xsd:import namespace="b3be93cb-0686-40a5-b8d2-94ac85f5c6cc"/>
    <xsd:import namespace="0105d2ba-f87f-4619-a78c-0891ff7cabd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ObjectDetectorVersions" minOccurs="0"/>
                <xsd:element ref="ns2:MediaServiceSearchProperties"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be93cb-0686-40a5-b8d2-94ac85f5c6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5fb9b281-25f8-4ed3-b6e8-f02703d6e012"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05d2ba-f87f-4619-a78c-0891ff7cabd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b6f293d-23fc-4eb4-9414-b416677e1da0}" ma:internalName="TaxCatchAll" ma:showField="CatchAllData" ma:web="0105d2ba-f87f-4619-a78c-0891ff7cabdf">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A162D5-AB03-4240-80D4-BD9019F7A74E}">
  <ds:schemaRefs>
    <ds:schemaRef ds:uri="http://schemas.microsoft.com/sharepoint/v3/contenttype/forms"/>
  </ds:schemaRefs>
</ds:datastoreItem>
</file>

<file path=customXml/itemProps2.xml><?xml version="1.0" encoding="utf-8"?>
<ds:datastoreItem xmlns:ds="http://schemas.openxmlformats.org/officeDocument/2006/customXml" ds:itemID="{FFE483F7-7C3E-4BFA-A840-CFEBA85DCF71}">
  <ds:schemaRefs>
    <ds:schemaRef ds:uri="http://schemas.microsoft.com/office/2006/metadata/properties"/>
    <ds:schemaRef ds:uri="http://schemas.microsoft.com/office/infopath/2007/PartnerControls"/>
    <ds:schemaRef ds:uri="0105d2ba-f87f-4619-a78c-0891ff7cabdf"/>
    <ds:schemaRef ds:uri="b3be93cb-0686-40a5-b8d2-94ac85f5c6cc"/>
  </ds:schemaRefs>
</ds:datastoreItem>
</file>

<file path=customXml/itemProps3.xml><?xml version="1.0" encoding="utf-8"?>
<ds:datastoreItem xmlns:ds="http://schemas.openxmlformats.org/officeDocument/2006/customXml" ds:itemID="{61C8460D-A8BB-4336-927D-46B092904A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be93cb-0686-40a5-b8d2-94ac85f5c6cc"/>
    <ds:schemaRef ds:uri="0105d2ba-f87f-4619-a78c-0891ff7cab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14</vt:i4>
      </vt:variant>
    </vt:vector>
  </HeadingPairs>
  <TitlesOfParts>
    <vt:vector size="30" baseType="lpstr">
      <vt:lpstr>Disclaimer</vt:lpstr>
      <vt:lpstr>Introduction</vt:lpstr>
      <vt:lpstr>PFAS</vt:lpstr>
      <vt:lpstr>Definitions</vt:lpstr>
      <vt:lpstr>STEP 1</vt:lpstr>
      <vt:lpstr>STEP 2</vt:lpstr>
      <vt:lpstr>STEP 3</vt:lpstr>
      <vt:lpstr>STEP 4</vt:lpstr>
      <vt:lpstr>STEP 5</vt:lpstr>
      <vt:lpstr>STEP 6</vt:lpstr>
      <vt:lpstr>STEP 7</vt:lpstr>
      <vt:lpstr>STEP 8</vt:lpstr>
      <vt:lpstr>More</vt:lpstr>
      <vt:lpstr>References</vt:lpstr>
      <vt:lpstr>Translations</vt:lpstr>
      <vt:lpstr>Settings</vt:lpstr>
      <vt:lpstr>Definitions!Print_Area</vt:lpstr>
      <vt:lpstr>Disclaimer!Print_Area</vt:lpstr>
      <vt:lpstr>Introduction!Print_Area</vt:lpstr>
      <vt:lpstr>More!Print_Area</vt:lpstr>
      <vt:lpstr>PFAS!Print_Area</vt:lpstr>
      <vt:lpstr>References!Print_Area</vt:lpstr>
      <vt:lpstr>'STEP 1'!Print_Area</vt:lpstr>
      <vt:lpstr>'STEP 2'!Print_Area</vt:lpstr>
      <vt:lpstr>'STEP 3'!Print_Area</vt:lpstr>
      <vt:lpstr>'STEP 4'!Print_Area</vt:lpstr>
      <vt:lpstr>'STEP 5'!Print_Area</vt:lpstr>
      <vt:lpstr>'STEP 6'!Print_Area</vt:lpstr>
      <vt:lpstr>'STEP 7'!Print_Area</vt:lpstr>
      <vt:lpstr>'STEP 8'!Print_Area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Mr. Excel</dc:creator>
  <cp:keywords/>
  <dc:description/>
  <cp:lastModifiedBy>Lang Kaj-Michael</cp:lastModifiedBy>
  <cp:revision/>
  <cp:lastPrinted>2025-08-01T09:15:50Z</cp:lastPrinted>
  <dcterms:created xsi:type="dcterms:W3CDTF">2024-12-15T08:43:02Z</dcterms:created>
  <dcterms:modified xsi:type="dcterms:W3CDTF">2025-11-05T13:19:17Z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0x010100B719DE175D4E8949AD36A4FBE52C27CE</vt:lpwstr>
  </property>
  <property fmtid="{D5CDD505-2E9C-101B-9397-08002B2CF9AE}" pid="3" name="MediaServiceImageTags">
    <vt:lpwstr/>
  </property>
</Properties>
</file>