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rarrrzeszow-my.sharepoint.com/personal/jfranczyk_rarr_rzeszow_pl/Documents/Dokumenty/DISTANCE LAB/LEARNING TOOL/v_2/polska wersja/"/>
    </mc:Choice>
  </mc:AlternateContent>
  <xr:revisionPtr revIDLastSave="5" documentId="8_{60E18D94-968C-4558-BA3C-F0229BFB619A}" xr6:coauthVersionLast="47" xr6:coauthVersionMax="47" xr10:uidLastSave="{E17861B2-B291-44AC-9BA8-7A7421A637B1}"/>
  <bookViews>
    <workbookView xWindow="-120" yWindow="-120" windowWidth="29040" windowHeight="15840" xr2:uid="{65FE48AF-732C-497F-B4FB-37302FE07B16}"/>
  </bookViews>
  <sheets>
    <sheet name="Arkusz1" sheetId="20" r:id="rId1"/>
    <sheet name="Ćwiczenie 1" sheetId="1" r:id="rId2"/>
    <sheet name="Ćwiczenie 2" sheetId="2" r:id="rId3"/>
    <sheet name="Ćwiczenie 3" sheetId="3" r:id="rId4"/>
    <sheet name="Ćwiczenie 4" sheetId="4" r:id="rId5"/>
    <sheet name="Ćwiczenie 5" sheetId="5" r:id="rId6"/>
    <sheet name="Ćwiczenie 6" sheetId="6" r:id="rId7"/>
    <sheet name="Ćwiczenie 7" sheetId="7" r:id="rId8"/>
    <sheet name="Ćwiczenie 8" sheetId="8" r:id="rId9"/>
    <sheet name="Ćwiczenie 9" sheetId="9" r:id="rId10"/>
    <sheet name="Ćwiczenie 10" sheetId="10" r:id="rId11"/>
    <sheet name="Ćwiczenie 11" sheetId="11" r:id="rId12"/>
    <sheet name="Ćwiczenie 12" sheetId="12" r:id="rId13"/>
    <sheet name="Ćwiczenie 13" sheetId="13" r:id="rId14"/>
    <sheet name="Ćwiczenie 14" sheetId="14" r:id="rId15"/>
    <sheet name="Ćwiczenie 15" sheetId="15" r:id="rId16"/>
    <sheet name="Ćwiczenie 16" sheetId="16" r:id="rId17"/>
    <sheet name="Ćwiczenie 17" sheetId="19" r:id="rId18"/>
    <sheet name="Ćwiczenie 18" sheetId="17"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9" l="1"/>
  <c r="D9" i="19"/>
  <c r="G9" i="16"/>
  <c r="D9" i="16"/>
  <c r="D10" i="15"/>
  <c r="F10" i="14"/>
  <c r="E19" i="10"/>
  <c r="E18" i="10"/>
  <c r="E17" i="10"/>
  <c r="E6" i="10"/>
  <c r="E7" i="10"/>
  <c r="E8" i="10"/>
  <c r="E9" i="10"/>
  <c r="E10" i="10"/>
  <c r="E11" i="10"/>
  <c r="E12" i="10"/>
  <c r="E13" i="10"/>
  <c r="E14" i="10"/>
  <c r="E5" i="10"/>
  <c r="E7" i="19" l="1"/>
  <c r="E8" i="19" s="1"/>
  <c r="G8" i="19"/>
  <c r="D8" i="19"/>
  <c r="F7" i="19"/>
  <c r="F6" i="19"/>
  <c r="E6" i="19"/>
  <c r="F5" i="19"/>
  <c r="F8" i="19" s="1"/>
  <c r="E5" i="19"/>
  <c r="G8" i="16"/>
  <c r="D8" i="16"/>
  <c r="F6" i="16"/>
  <c r="F7" i="16"/>
  <c r="F5" i="16"/>
  <c r="F8" i="16" s="1"/>
  <c r="E9" i="16" s="1"/>
  <c r="E6" i="16"/>
  <c r="E7" i="16"/>
  <c r="E5" i="16"/>
  <c r="E8" i="16" s="1"/>
  <c r="D9" i="15"/>
  <c r="F5" i="14"/>
  <c r="F6" i="14"/>
  <c r="F7" i="14"/>
  <c r="F8" i="14"/>
  <c r="F4" i="14"/>
  <c r="E9" i="14"/>
  <c r="E10" i="14" s="1"/>
  <c r="B16" i="10"/>
  <c r="E9" i="19" l="1"/>
  <c r="F9" i="14"/>
  <c r="D18" i="10"/>
  <c r="D19" i="10"/>
  <c r="D17" i="10"/>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4" i="9"/>
  <c r="I26" i="7"/>
  <c r="I25" i="7"/>
  <c r="I27" i="7" s="1"/>
  <c r="I21" i="7"/>
  <c r="I22" i="7"/>
  <c r="I23" i="7"/>
  <c r="I20" i="7"/>
  <c r="I24" i="7" s="1"/>
  <c r="I17" i="7"/>
  <c r="I18" i="7"/>
  <c r="I16" i="7"/>
  <c r="I15" i="7"/>
  <c r="I14" i="7"/>
  <c r="I13" i="7"/>
  <c r="I11" i="7"/>
  <c r="I10" i="7"/>
  <c r="I9" i="7"/>
  <c r="I8" i="7"/>
  <c r="I12" i="7" s="1"/>
  <c r="I4" i="7"/>
  <c r="I7" i="7" s="1"/>
  <c r="I5" i="7"/>
  <c r="I6" i="7"/>
  <c r="I3" i="7"/>
  <c r="I18" i="6"/>
  <c r="E18" i="6"/>
  <c r="I9" i="6"/>
  <c r="E9" i="6"/>
  <c r="D20" i="10" l="1"/>
  <c r="E20" i="10" s="1"/>
  <c r="I19" i="7"/>
  <c r="K18" i="6"/>
  <c r="K9" i="6"/>
  <c r="I8" i="1" l="1"/>
  <c r="E6" i="1"/>
  <c r="E7" i="1"/>
  <c r="E5" i="1"/>
  <c r="E8" i="1" s="1"/>
</calcChain>
</file>

<file path=xl/sharedStrings.xml><?xml version="1.0" encoding="utf-8"?>
<sst xmlns="http://schemas.openxmlformats.org/spreadsheetml/2006/main" count="500" uniqueCount="393">
  <si>
    <t>A</t>
  </si>
  <si>
    <t>B</t>
  </si>
  <si>
    <t>A x B</t>
  </si>
  <si>
    <t>C</t>
  </si>
  <si>
    <t>D</t>
  </si>
  <si>
    <t>C x D</t>
  </si>
  <si>
    <t>YouTube</t>
  </si>
  <si>
    <t>Instagram</t>
  </si>
  <si>
    <t>Facebook Live</t>
  </si>
  <si>
    <t>Twitter</t>
  </si>
  <si>
    <t>Action</t>
  </si>
  <si>
    <t>+</t>
  </si>
  <si>
    <t>-</t>
  </si>
  <si>
    <t>never</t>
  </si>
  <si>
    <t>rarely</t>
  </si>
  <si>
    <t>sometimes</t>
  </si>
  <si>
    <t>often</t>
  </si>
  <si>
    <t>always</t>
  </si>
  <si>
    <t>Value</t>
  </si>
  <si>
    <t>FAQ</t>
  </si>
  <si>
    <t>e-book / audiobook</t>
  </si>
  <si>
    <t>[1-5]</t>
  </si>
  <si>
    <t>Average</t>
  </si>
  <si>
    <t>Newsletter</t>
  </si>
  <si>
    <t>Respondent 1</t>
  </si>
  <si>
    <t>Respondent 2</t>
  </si>
  <si>
    <t>Respondent 3</t>
  </si>
  <si>
    <t>Respondent 4</t>
  </si>
  <si>
    <t>Respondent 5</t>
  </si>
  <si>
    <t>Respondent 6</t>
  </si>
  <si>
    <t>Respondent 7</t>
  </si>
  <si>
    <t>Respondent 8</t>
  </si>
  <si>
    <t>Respondent 9</t>
  </si>
  <si>
    <t>Respondent 10</t>
  </si>
  <si>
    <t>ID</t>
  </si>
  <si>
    <t>[1-10]</t>
  </si>
  <si>
    <t>Net Promoter Score</t>
  </si>
  <si>
    <t>Category</t>
  </si>
  <si>
    <t>No.</t>
  </si>
  <si>
    <t>Identify your business needs</t>
  </si>
  <si>
    <t>[0,1-0,9]</t>
  </si>
  <si>
    <t xml:space="preserve"> </t>
  </si>
  <si>
    <t>Zasoby</t>
  </si>
  <si>
    <t>Waga</t>
  </si>
  <si>
    <t>Ocena (1-5)</t>
  </si>
  <si>
    <t>Ocena ważona</t>
  </si>
  <si>
    <t>Wejście</t>
  </si>
  <si>
    <t>Ekonomiczne</t>
  </si>
  <si>
    <t>czas</t>
  </si>
  <si>
    <t>Informacyjne</t>
  </si>
  <si>
    <t>zobowiązanie</t>
  </si>
  <si>
    <t>emocjonalne</t>
  </si>
  <si>
    <t>koszty</t>
  </si>
  <si>
    <t>OGÓŁEM</t>
  </si>
  <si>
    <t>INTERES</t>
  </si>
  <si>
    <t>Niski</t>
  </si>
  <si>
    <t>Wysoki</t>
  </si>
  <si>
    <t>WPŁYW</t>
  </si>
  <si>
    <t>Trzymaj ich szczęśliwych</t>
  </si>
  <si>
    <t>Kluczowi</t>
  </si>
  <si>
    <t>Monitoruj</t>
  </si>
  <si>
    <t>Zainetesowani</t>
  </si>
  <si>
    <t>Potencjalnie niebezpieczne</t>
  </si>
  <si>
    <t>Ścisła współpraca</t>
  </si>
  <si>
    <t>Informowanie, angażowanie i konsultowanie w obszarze zainteresowania</t>
  </si>
  <si>
    <t>Zarządzaj ostrożnie</t>
  </si>
  <si>
    <t>Dążenie do zwiększenia zainteresowania</t>
  </si>
  <si>
    <t>Regularne zaangażowanie i konsultacje</t>
  </si>
  <si>
    <t>Komunikacja dwukierunkowa</t>
  </si>
  <si>
    <t>Zapewnienie spełnienia oczekiwań</t>
  </si>
  <si>
    <t>Potencjalnie obojętny</t>
  </si>
  <si>
    <t>Potencjalni sojusznicy</t>
  </si>
  <si>
    <t>Informowanie za pośrednictwem kanałów ogólnych (newsletter, strona internetowa)</t>
  </si>
  <si>
    <t>Informowanie i konsultowanie w obszarze zainteresowania</t>
  </si>
  <si>
    <t>Próba zwiększenia zainteresowania</t>
  </si>
  <si>
    <t>Pewność, że oczekiwania są spełnione</t>
  </si>
  <si>
    <t>Pomyśl o swoich klientach i spróbuj wymienić sytuacje, w których wyrazili zadowolenie z oferty Twojej firmy. Co sprawiło, że byli szczęśliwi? Czy ten czynnik powtarzał się w przypadku różnych klientów? W jaki sposób dali ci znać, że są zadowoleni? Czy przełożyło się to na rozwój Twojej firmy?</t>
  </si>
  <si>
    <t>Wymiar</t>
  </si>
  <si>
    <t>Opis</t>
  </si>
  <si>
    <t>Zwiększanie świadomości marki</t>
  </si>
  <si>
    <t>Reklamy w mediach społecznościowych</t>
  </si>
  <si>
    <t>Reklamy Google (płatne za kliknięcie)</t>
  </si>
  <si>
    <t>Tradycyjne reklamy drukowane i w mediach</t>
  </si>
  <si>
    <t>Treści organiczne, takie jak blogi</t>
  </si>
  <si>
    <t>Pozyskiwanie danych klientów</t>
  </si>
  <si>
    <t>Wyszukiwanie danych w Internecie</t>
  </si>
  <si>
    <t>Korzystanie z ankiety po kliknięciu reklamy</t>
  </si>
  <si>
    <t>Profilowanie klientów</t>
  </si>
  <si>
    <t>Z jakiego rodzaju mediami wolą wchodzić w interakcje?</t>
  </si>
  <si>
    <t>Poszczególne czasopisma</t>
  </si>
  <si>
    <t>Niektóre aplikacje</t>
  </si>
  <si>
    <t>Niektóre marki</t>
  </si>
  <si>
    <t>Na jakich kanałach są najbardziej aktywni lub które najchętniej oglądają?</t>
  </si>
  <si>
    <t>Media społecznościowe</t>
  </si>
  <si>
    <t>E-maile</t>
  </si>
  <si>
    <t>Reklama zewnętrzna</t>
  </si>
  <si>
    <t>Telefon</t>
  </si>
  <si>
    <t>Tak/Nie</t>
  </si>
  <si>
    <t>Jakie są ich problemy i w jaki sposób Twoje produkty lub usługi mogą pomóc je rozwiązać?</t>
  </si>
  <si>
    <t>Na jaki rodzaj treści lub darmowej oferty od razu by się zgodzili?</t>
  </si>
  <si>
    <t>Co byłoby łatwym, zabawnym i zgodnym z marką magnesem dla Twojej firmy?</t>
  </si>
  <si>
    <t>Działanie</t>
  </si>
  <si>
    <t>Reakcja</t>
  </si>
  <si>
    <t>Wydanie 20 euro na zakup mojego produktu/usługi</t>
  </si>
  <si>
    <t>Rabat w wysokości 2% na zakupy.</t>
  </si>
  <si>
    <t>Polecanie mojej firmy w mediach społecznościowych.</t>
  </si>
  <si>
    <t>Częstszy kontakt w mediach społecznościowych i promocja klientów.</t>
  </si>
  <si>
    <t>Program lojalnościowy</t>
  </si>
  <si>
    <t>Szanse</t>
  </si>
  <si>
    <t>Mocne strony</t>
  </si>
  <si>
    <t>Rezultat:</t>
  </si>
  <si>
    <t>Słabe strony</t>
  </si>
  <si>
    <t>Zagrożenia</t>
  </si>
  <si>
    <t>ŁĄCZNIE</t>
  </si>
  <si>
    <t>RELACJE</t>
  </si>
  <si>
    <t>Budowanie relacji (lepsze poznanie klientów, ich historii i potrzeb)</t>
  </si>
  <si>
    <t>Regularny kontakt (wysyłanie wartościowych treści i pozdrowień w celu wzmocnienia relacji z klientami poza aspektem handlowym)</t>
  </si>
  <si>
    <t>Personalizacja (zrozumienie preferencji klientów oraz dostosowanie ofert i komunikacji do indywidualnych potrzeb)</t>
  </si>
  <si>
    <t>Długoterminowa wartość (traktowanie klientów jako partnerów biznesowych, koncentracja na długoterminowym wpływie)</t>
  </si>
  <si>
    <t>SERWIS</t>
  </si>
  <si>
    <t>Dotrzymywanie obietnic (dotrzymywanie terminów dostaw i jakości usług)</t>
  </si>
  <si>
    <t>Responsywność (słuchanie opinii i sugestii klientów oraz reagowanie na ich potrzeby)</t>
  </si>
  <si>
    <t>Responsywność (reagowanie na prośby i problemy klientów w najkrótszym możliwym czasie)</t>
  </si>
  <si>
    <t>Obsługa klienta (udzielanie szybkich, pomocnych odpowiedzi na pytania i rozwiązywanie problemów)</t>
  </si>
  <si>
    <t>KOMUNIKACJA</t>
  </si>
  <si>
    <t>Uczciwość i przejrzystość (otwarta komunikacja, unikanie zatajania informacji lub wprowadzania w błąd)</t>
  </si>
  <si>
    <t>Aktywne słuchanie (dawanie klientom przestrzeni do wyrażania swoich opinii i informacji zwrotnych oraz branie ich pod uwagę).</t>
  </si>
  <si>
    <t>Szacunek (traktuj klientów z szacunkiem i doceniaj ich zaufanie)</t>
  </si>
  <si>
    <t>Słuchanie krytyki (przyjmowanie negatywnych informacji zwrotnych i uczenie się na błędach, aby stać się lepszym dla klientów).</t>
  </si>
  <si>
    <t>Pozytywna atmosfera (przyjazne i pozytywne środowisko zachęcające do interakcji)</t>
  </si>
  <si>
    <t>Nagradzanie lojalności (programy lojalnościowe, rabaty i ekskluzywne oferty dla stałych klientów)</t>
  </si>
  <si>
    <t>ROZWÓJ</t>
  </si>
  <si>
    <t>Ciągły rozwój (ulepszanie usług i produktów w oparciu o potrzeby i oczekiwania klientów)</t>
  </si>
  <si>
    <t>Kreatywność (wprowadzanie innowacyjnych podejść i unikalnych ofert w celu odróżnienia się od konkurencji)</t>
  </si>
  <si>
    <t>Dbałość o szczegóły (zwracanie uwagi na drobne szczegóły, które mogą sprawić, że doświadczenie klienta będzie jeszcze lepsze)</t>
  </si>
  <si>
    <t>Empatia (zrozumienie perspektywy klienta i próba wczucia się w jego sytuację i potrzeby)</t>
  </si>
  <si>
    <t>SYTUACJA ZEWNĘTRZNA</t>
  </si>
  <si>
    <t>Monitorowanie konkurencji (obserwowanie tego, co robią inni i uczenie się na ich przykładach w celu uzyskania przewagi).</t>
  </si>
  <si>
    <t>Edukowanie klientów (dzielenie się wiedzą branżową i informacjami, aby pomóc klientom w podejmowaniu decyzji)</t>
  </si>
  <si>
    <t>Specyfikacja</t>
  </si>
  <si>
    <t>Strona internetowa</t>
  </si>
  <si>
    <t>Moje preferencje (wstaw √)</t>
  </si>
  <si>
    <t>Blog firmowy</t>
  </si>
  <si>
    <t>zawartość</t>
  </si>
  <si>
    <t>silnie związane z istotą działalności spółki</t>
  </si>
  <si>
    <t>dowolny, nieograniczony</t>
  </si>
  <si>
    <t>autor</t>
  </si>
  <si>
    <t>nieznany, treść przygotowana anonimowo</t>
  </si>
  <si>
    <t>autor znany pod nazwiskiem lub pseudonimem</t>
  </si>
  <si>
    <t>komentarze</t>
  </si>
  <si>
    <t>brak możliwości komentowania treści</t>
  </si>
  <si>
    <t>komentowanie jest integralną częścią bloga</t>
  </si>
  <si>
    <t>technologia</t>
  </si>
  <si>
    <t>często skomplikowane</t>
  </si>
  <si>
    <t>Uproszczony, łatwy w użyciu</t>
  </si>
  <si>
    <t>kontekst</t>
  </si>
  <si>
    <t>materiały marketingowe i ofertowe</t>
  </si>
  <si>
    <t>różnorodne materiały, bez bezpośredniej promocji</t>
  </si>
  <si>
    <t>zakres funkcjonalności</t>
  </si>
  <si>
    <t>szeroki</t>
  </si>
  <si>
    <t>określony</t>
  </si>
  <si>
    <t>złożoność nawigacji i struktury</t>
  </si>
  <si>
    <t>wysoki</t>
  </si>
  <si>
    <t>niski</t>
  </si>
  <si>
    <t>Forma</t>
  </si>
  <si>
    <t>Czas</t>
  </si>
  <si>
    <t>Pomysł</t>
  </si>
  <si>
    <t>Możliwość użycia</t>
  </si>
  <si>
    <t>Przewodnik</t>
  </si>
  <si>
    <t>ma na celu edukowanie konsumentów, rozwiewanie wątpliwości i dostarczanie wiedzy, jednocześnie wspierając pozycjonowanie stron internetowych</t>
  </si>
  <si>
    <t>służy do publikowania przewodników, wiadomości, aktualizacji i innych przydatnych treści dla użytkowników, wspierając komunikację, budowanie lojalności i działania SEO</t>
  </si>
  <si>
    <t>Artykuł ekspercki</t>
  </si>
  <si>
    <t>wiarygodne i specjalistyczne treści tworzone przez ekspertów i publikowane na stronie internetowej firmy, blogu lub w serwisach zewnętrznych</t>
  </si>
  <si>
    <t>Artykuł sponsorowany</t>
  </si>
  <si>
    <t>ma na celu promowanie marki, produktu lub usługi w subtelny sposób; często wykorzystywany jako źródło linków w kampaniach SEO.</t>
  </si>
  <si>
    <t>Wywiad</t>
  </si>
  <si>
    <t>pozwala zaprezentować markę w formie rozmowy z jej przedstawicielem; najczęściej publikowane w internetowych magazynach branżowych</t>
  </si>
  <si>
    <t>Opis produktu</t>
  </si>
  <si>
    <t>przedstawia korzyści płynące z zakupu danego produktu i wspiera pozycjonowanie sklepu internetowego</t>
  </si>
  <si>
    <t>Opis kategorii</t>
  </si>
  <si>
    <t>pozwala na lepsze zrozumienie oferty sklepu internetowego i wybór poszczególnych produktów, wspierając tym samym proces pozycjonowania</t>
  </si>
  <si>
    <t>Recenzja</t>
  </si>
  <si>
    <t>przedstawienie mocnych i słabych stron produktów, usług, ich zastosowania, cech wyróżniających na tle konkurencji</t>
  </si>
  <si>
    <t>Ranking</t>
  </si>
  <si>
    <t>porównania produktów i usług publikowane na blogu firmowym lub w serwisach zewnętrznych</t>
  </si>
  <si>
    <t>wysyłanie wartościowych treści na adresy e-mail subskrybentów sklepu lub bazy danych firmy</t>
  </si>
  <si>
    <t>e-booki lub książki do słuchania, które przekazują cenne informacje o marce</t>
  </si>
  <si>
    <t>Treści w mediach społecznościowych</t>
  </si>
  <si>
    <t>umożliwia bezpośrednią komunikację z odbiorcami i budowanie długotrwałych relacji</t>
  </si>
  <si>
    <t>Białe księgi</t>
  </si>
  <si>
    <t>specjalistyczne badania nad konkretnym problemem lub zagadnieniem, często stosowane w sektorach przemysłowych i technologicznych</t>
  </si>
  <si>
    <t>Studia przypadków</t>
  </si>
  <si>
    <t>opisy pozytywnych doświadczeń ze współpracy z klientami, ilustrujące skuteczność oferowanych rozwiązań</t>
  </si>
  <si>
    <t>Referencje</t>
  </si>
  <si>
    <t>referencje i rekomendacje napisane przez klientów współpracujących z firmą, zwykle zamieszczane na stronie internetowej firmy</t>
  </si>
  <si>
    <t>bazy danych pytań i odpowiedzi, które dostarczają klientom wiedzy i pozwalają im uniknąć wielu powtarzających się zapytań</t>
  </si>
  <si>
    <t>Infografika</t>
  </si>
  <si>
    <t>połączenie tekstu i grafiki umożliwia przekazanie wielu interesujących treści w oryginalny sposób</t>
  </si>
  <si>
    <t>Wideo</t>
  </si>
  <si>
    <t>filmy zamieszczane na stronie internetowej firmy, wideoblogi, filmy na YouTube dotyczące marki i jej produktów</t>
  </si>
  <si>
    <t>Podcast</t>
  </si>
  <si>
    <t>zawiera wywiady, samouczki i instrukcje upublicznione w formie streamingu (do słuchania, oglądania)</t>
  </si>
  <si>
    <t>Tematyczne grupy w mediach społecznościowych</t>
  </si>
  <si>
    <t>zapewnia możliwości dotarcia do odbiorców, nawiązania z nimi relacji opartych na komunikacji, promowania produktów lub materiałów</t>
  </si>
  <si>
    <t>Własne forum internetowe</t>
  </si>
  <si>
    <t>fora dyskusyjne dotyczące branży lub konkretnych produktów</t>
  </si>
  <si>
    <t>E-learning</t>
  </si>
  <si>
    <t>dostarczanie elektronicznych materiałów szkoleniowych dla klientów, pracowników lub partnerów biznesowych</t>
  </si>
  <si>
    <t>Gry online (grywalizacja)</t>
  </si>
  <si>
    <t>wykorzystywanie gier do celów biznesowych, np. promocji produktów lub edukacji</t>
  </si>
  <si>
    <t>Udostępnianie zdjęć</t>
  </si>
  <si>
    <t>publikowanie zdjęć (np. na Instagramie), szczególnie atrakcyjnych dla branży modowej, kosmetycznej lub wnętrzarskiej</t>
  </si>
  <si>
    <t>Zakładki społecznościowe</t>
  </si>
  <si>
    <t>lekkie, rozrywkowe treści (np. Wykop.pl), których celem jest przyciągnięcie uwagi odbiorców</t>
  </si>
  <si>
    <t>Webinaria</t>
  </si>
  <si>
    <t>prezentacja wideo, wywiad lub mini-szkolenie online, które ma na celu edukowanie, inspirowanie i rozwijanie</t>
  </si>
  <si>
    <t>Rebusy, quizy, łamigłówki, testy</t>
  </si>
  <si>
    <t>lżejsze formy, które przyciągają uwagę odbiorców, pozwalają im sprawdzić własną wiedzę i jednocześnie dobrze się bawić</t>
  </si>
  <si>
    <t>Raporty z badań</t>
  </si>
  <si>
    <t>opracowywanie i publikowanie wyników ankiet, badań lub analiz, które mogą być interesujące dla klientów lub branży</t>
  </si>
  <si>
    <t>Mikrostrony</t>
  </si>
  <si>
    <t>osobna strona podkreślająca na przykład historię marki, jej konkretne działania (zaangażowanie w określone projekty) lub promocje</t>
  </si>
  <si>
    <t>Aplikacja mobilna</t>
  </si>
  <si>
    <t>prosta aplikacja mobilna udostępniana odbiorcom korporacyjnej strony internetowej, która może ułatwiać korzystanie z usług, promować produkty lub oferować dodatkowe funkcjonalności</t>
  </si>
  <si>
    <t>Jak bardzo prawdopodobne jest, że polecisz firmę znajomemu?</t>
  </si>
  <si>
    <t>% Promotorów</t>
  </si>
  <si>
    <t>% Pasywnych</t>
  </si>
  <si>
    <t>% Krytyków</t>
  </si>
  <si>
    <t>Nr</t>
  </si>
  <si>
    <t>KROK</t>
  </si>
  <si>
    <t>Krok</t>
  </si>
  <si>
    <t>Zdefiniuj swoją wizję i nakreśl cele</t>
  </si>
  <si>
    <t>Zidentyfikuj swoich odbiorców</t>
  </si>
  <si>
    <t>Upewnij się, że cele Twojej strategii CRM są takie same, jak te, które chce osiągnąć Twoja organizacja. Tworząc strategię CRM, należy wziąć pod uwagę ogólną strategię biznesową i ogólne cele biznesowe firmy. Prostym sposobem na ich zdefiniowanie jest wykorzystanie metody celów SMART (specific, measurable, achievable, relevant, time sensitive), która zakłada, że cele powinny być konkretne, mierzalne, osiągalne, istotne i odpowiednio rozłożone w czasie. Dobre ramy strategii CRM zapewniają, że kierownicy projektów zawsze odpowiednio odnoszą się do wszystkich punktów styku i celów, wdrażając odpowiednie działania w obszarach krytycznych dla sukcesu. Ramy strategii CRM stale ewoluują i pozwalają zobaczyć cenne informacje, cele biznesowe i odpowiednie działania, które zespół może wdrożyć, aby zwiększyć generowaną wartość.</t>
  </si>
  <si>
    <t>Twój cel:
specyfikacja:
miara (wskaźnik):
osiągalność: (TAK / NIE)
adekwatność: (TAK / NIE)
czas trwania:</t>
  </si>
  <si>
    <t>Przeprowadzenie mapowania pozyskiwania klientów</t>
  </si>
  <si>
    <t>Zorganizuj komponenty CRM</t>
  </si>
  <si>
    <t>Poznaj rynek</t>
  </si>
  <si>
    <t>Rozważ dodanie technologii</t>
  </si>
  <si>
    <t>Zainwestuj w oprogramowanie CRM</t>
  </si>
  <si>
    <t>Aby stworzyć relację między firmą a klientem, musisz zrozumieć, kim jest ten klient. Niezależnie od tego, czy klient reprezentuje Twojego idealnego odbiorcę, czy przedstawiciela ogólnej grupy docelowej, musisz dowiedzieć się, jakie cechy charakteryzują Twoich odbiorców, aby móc dotrzeć do nich ze swoim przekazem i treściami marketingowymi - najważniejszy dla Ciebie powinien być klient i jego rzeczywiste potrzeby.</t>
  </si>
  <si>
    <t>(1) Skonsultuj się z zespołami ds. marketingu, sprzedaży, usług terenowych i obsługi klienta; 
(2) Rozesłanie odpowiednio ukierunkowanych ankiet we wszystkich punktach kontaktowych i zapisanie wyników; 
(3) Przeanalizuj profile klientów i porozmawiaj z innymi klientami, aby uzyskać szczegółowe informacje zwrotne.</t>
  </si>
  <si>
    <t>Zrozumienie wszystkich możliwych początkowych punktów kontaktu w procesie pozyskiwania klientów. Strategię CRM można porównać do bardziej zaawansowanej wersji lejka sprzedażowego - oba narzędzia mają na celu pomóc przyciągnąć klientów i zwiększyć współczynniki konwersji, ale strategia CRM idzie o krok dalej i odpowiada na konkretne potrzeby klientów, aby pomóc w budowaniu silniejszych, długoterminowych relacji. Dzięki niezawodnej strategii CRM można gromadzić dane na każdym etapie procesu pozyskiwania klientów. Dane te mogą zapewnić wgląd w szczegóły dotyczące każdego typu odbiorców, pomagając w ten sposób ustrukturyzować wszystkie profile kupujących.</t>
  </si>
  <si>
    <t>Analizując wnioski, zwróć uwagę na obszary, które można poprawić. Aby każdy obszar działalności był skuteczny, każdy element strategii CRM musi być w stanie rozwiązać określone problemy klientów. W zależności od rodzaju wykorzystywanego narzędzia CRM, możliwy jest dalszy podział tych komponentów.</t>
  </si>
  <si>
    <t>Po wdrożeniu planu należy sprawdzić, jak jego efekty wypadają na tle konkurencji. Bez informacji o tym, jak konkurencja radzi sobie na rynku, możesz mieć trudności z określeniem własnej pozycji na rynku. Gdy już odpowiesz sobie na te pytania, możesz wykorzystać informacje uzyskane ze strategii CRM, aby skierować swój przekaz do właściwych osób i dotrzeć do klientów.</t>
  </si>
  <si>
    <t>Wzbogacenie strategii CRM o innowacyjne technologie ułatwi zespołowi wykonywanie zadań. Sztuczna inteligencja (AI) może być wykorzystywana do wdrażania chatbotów opartych na sztucznej inteligencji w celu rejestrowania interakcji z klientami i zdobywania wiedzy na podstawie informacji zwrotnych. Automatyzacja przepływów pracy pomaga zespołom obsługi klienta w interakcji z klientami, pozwalając przedstawicielom obsługi klienta wiedzieć, co mogą powiedzieć i kiedy najskuteczniej dostarczyć informacje klientowi. Integracja automatyzacji i wykorzystanie interfejsu AI daje zespołom sprzedaży, marketingu i obsługi klienta więcej wolnego czasu, który mogą poświęcić na zatrzymanie większej liczby potencjalnych klientów, zamknięcie większej liczby transakcji i obniżenie kosztów.</t>
  </si>
  <si>
    <t>Inwestycja w oprogramowanie CRM może pomóc Ci wdrożyć strategię CRM. Niezbędne jest wdrożenie oprogramowania CRM, które będzie oceniać bieżące procesy w celu wykrycia obszarów nieefektywności, spełnienia wszystkich wymagań organizacyjnych i napędzania strategii CRM firmy. Zarządzając nowym oprogramowaniem CRM, będziesz mieć możliwość udoskonalania danych klientów, które będą przydatne dla wszystkich zespołów, dzięki czemu każdy użytkownik będzie miał ogólny obraz klientów, celów, zadań i wymagań dotyczących wydajności.</t>
  </si>
  <si>
    <t>(1) Określ system CRM:
(2) Oszacuj koszty jego stosowania:
(3) Zidentyfikuj osoby, które z niego korzystają:</t>
  </si>
  <si>
    <t>Określ, jaka technologia zostanie wykorzystana do wdrożenia jakich elementów Twojej strategii.</t>
  </si>
  <si>
    <t>Zadaj pytania: 
(1) Jak Twoja firma wpisuje się w krajobraz rynkowy? 
(2) Jakie są unikalne elementy naszej oferty sprzedaży? 
(3) W jaki sposób nasi konkurenci odróżniają się od nas? 
(4) Jakie trendy można obecnie zaobserwować w branży? 
(5) Czy są jakieś nowe możliwości sprzedaży, które możemy wypróbować?</t>
  </si>
  <si>
    <t>Uwzględnia on następujące elementy: 
(1) Obsługa klienta
(2) Zarządzanie zasobami ludzkimi (HR)
(3) Zarządzanie leadami
(4) Marketing
(5) Sprzedaż
(6) Analityka
(7) Zarządzanie rurociągami
(8) Automatyzacja przepływu pracy 
(9) Raportowanie biznesowe</t>
  </si>
  <si>
    <t>Zadaj następujące pytania: 
(1) Które zespoły wchodzą w interakcje z klientami na tym etapie? 
(2) Jak można poprawić te interakcje? 
(3) Jaki jest rodzaj komunikacji? 
(4) Czy istnieje lepszy sposób na przekazanie wiadomości? 
(5) Czego oczekują odbiorcy na tym etapie? 
(6) Jakie problemy mogą napotkać odbiorcy? 
(7) W jaki sposób można zapewnić klientom lepszą obsługę?</t>
  </si>
  <si>
    <t>OCENA:
- obecny model biznesowy firmy 
- przedsiębiorstwo pod względem przygotowania do wdrożenia CRM 
- wpływ wdrożenia praktyk CRM na główną strategię firmy i obecny model biznesowy</t>
  </si>
  <si>
    <t>określić zasoby techniczne:</t>
  </si>
  <si>
    <t>oczekiwania wszystkich potencjalnych użytkowników systemu (poprzez ich zbadanie):</t>
  </si>
  <si>
    <t>definiować procesy biznesowe i nadawać im priorytety:</t>
  </si>
  <si>
    <t>uzyskać informacje o dostępnych systemach CRM i ich producentach lub dostawcach:</t>
  </si>
  <si>
    <t>określenie celów biznesowych wdrożenia (np. obniżenie kosztów pośrednich sprzedaży, skrócenie czasu realizacji zamówień, zwiększenie obrotów w określonym segmencie itp:)</t>
  </si>
  <si>
    <t>stworzyć diagram wizji utrzymywania relacji z klientami:</t>
  </si>
  <si>
    <t>KROK 1</t>
  </si>
  <si>
    <t>Rezultat</t>
  </si>
  <si>
    <t>KROK 2</t>
  </si>
  <si>
    <t>KROK 3</t>
  </si>
  <si>
    <t>KROK 4</t>
  </si>
  <si>
    <t>Lista kontrolna</t>
  </si>
  <si>
    <r>
      <t xml:space="preserve">Lista kontrolna:
</t>
    </r>
    <r>
      <rPr>
        <sz val="11"/>
        <color theme="1"/>
        <rFont val="Calibri"/>
        <family val="2"/>
        <charset val="238"/>
        <scheme val="minor"/>
      </rPr>
      <t>- lista procesów biznesowych, ułożona według priorytetów, 
- lista wymagań sprzętowych i programowych, 
- krótka lista wymagań (wstęp do zdefiniowania funkcjonalności systemu), 
- lista wymagań dla personelu.</t>
    </r>
  </si>
  <si>
    <t>Jakie koszty poniesie firma w związku z taką awarią?</t>
  </si>
  <si>
    <t>Czy istnieje ryzyko bankructwa?</t>
  </si>
  <si>
    <t>Czy koszty wdrożenia stanowią znaczącą część kapitału firmy?</t>
  </si>
  <si>
    <t>Planowanie budżetu, szacowanie oczekiwanego ROI (stopy zwrotu z inwestycji)</t>
  </si>
  <si>
    <r>
      <t xml:space="preserve">Lista kontrolna:
</t>
    </r>
    <r>
      <rPr>
        <sz val="11"/>
        <color theme="1"/>
        <rFont val="Calibri"/>
        <family val="2"/>
        <charset val="238"/>
        <scheme val="minor"/>
      </rPr>
      <t>- ostateczna decyzja dotyczy wdrożenia CRM (TAK/NIE)</t>
    </r>
  </si>
  <si>
    <t>Wdrożenie/
adaptacja, testy, korekta</t>
  </si>
  <si>
    <t>Test wewnętrzny pod względem aspektów:</t>
  </si>
  <si>
    <t xml:space="preserve">- ergonomia systemu: </t>
  </si>
  <si>
    <t>- zakres techniczny i funkcjonalność systemu:</t>
  </si>
  <si>
    <t>- struktura logiczna systemu:</t>
  </si>
  <si>
    <t>Testy zewnętrzne:</t>
  </si>
  <si>
    <t>- opinie klientów:</t>
  </si>
  <si>
    <t>Ulepszenie:</t>
  </si>
  <si>
    <t>- ich wdrożenie (TAK/NIE):</t>
  </si>
  <si>
    <t>Wersja ostateczna:</t>
  </si>
  <si>
    <t>Uruchomienie systemu i szkolenie</t>
  </si>
  <si>
    <t>Zarządzanie i obsługa systemu:</t>
  </si>
  <si>
    <t>- instrukcje dla administratorów systemu po stronie klienta:</t>
  </si>
  <si>
    <t>- instrukcje dla użytkowników końcowych:</t>
  </si>
  <si>
    <r>
      <t xml:space="preserve">Lista kontrolna:
</t>
    </r>
    <r>
      <rPr>
        <sz val="11"/>
        <color theme="1"/>
        <rFont val="Calibri"/>
        <family val="2"/>
        <charset val="238"/>
        <scheme val="minor"/>
      </rPr>
      <t xml:space="preserve"> - Administratorzy i użytkownicy prawidłowo korzystają z systemu (TAK/NIE).</t>
    </r>
  </si>
  <si>
    <r>
      <t xml:space="preserve">Lista kontrolna:
</t>
    </r>
    <r>
      <rPr>
        <sz val="11"/>
        <color theme="1"/>
        <rFont val="Calibri"/>
        <family val="2"/>
        <charset val="238"/>
        <scheme val="minor"/>
      </rPr>
      <t>- wszystkie elementy zostały wykonane (TAK/NIE)</t>
    </r>
  </si>
  <si>
    <t>KROK 5</t>
  </si>
  <si>
    <t>KROK 6</t>
  </si>
  <si>
    <t>KROK 7</t>
  </si>
  <si>
    <t xml:space="preserve">Analiza: </t>
  </si>
  <si>
    <t>proces sprzedaży</t>
  </si>
  <si>
    <t>zarządzanie danymi klientów</t>
  </si>
  <si>
    <t>cele w zakresie satysfakcji klienta</t>
  </si>
  <si>
    <r>
      <rPr>
        <b/>
        <sz val="11"/>
        <color theme="1"/>
        <rFont val="Calibri"/>
        <family val="2"/>
        <charset val="238"/>
        <scheme val="minor"/>
      </rPr>
      <t xml:space="preserve">Lista kontrolna:
</t>
    </r>
    <r>
      <rPr>
        <sz val="11"/>
        <color theme="1"/>
        <rFont val="Calibri"/>
        <family val="2"/>
        <charset val="238"/>
        <scheme val="minor"/>
      </rPr>
      <t>- Identyfikacja konkretnych funkcji, które powinien posiadać system CRM.</t>
    </r>
  </si>
  <si>
    <t>Identyfikacja głównego zastosowania systemu CRM:</t>
  </si>
  <si>
    <t>analiza danych</t>
  </si>
  <si>
    <t>niestandardowa potrzeba integracji z innymi systemami</t>
  </si>
  <si>
    <t>Wybór rodzaju oprogramowania CRM</t>
  </si>
  <si>
    <r>
      <t xml:space="preserve">Lista kontrolna:
</t>
    </r>
    <r>
      <rPr>
        <sz val="11"/>
        <color theme="1"/>
        <rFont val="Calibri"/>
        <family val="2"/>
        <charset val="238"/>
        <scheme val="minor"/>
      </rPr>
      <t>- Określenie konkretnego celu systemu CRM i decyzji sprzedażowej (TAK/NIE).</t>
    </r>
  </si>
  <si>
    <t>Opracowanie strategii CRM</t>
  </si>
  <si>
    <t>poprawa komunikacji w zespole</t>
  </si>
  <si>
    <t>Opracowanie strategii wdrożenia CRM:</t>
  </si>
  <si>
    <t>cel projektu</t>
  </si>
  <si>
    <t>zasoby potrzebne do zbudowania niestandardowego CRM.</t>
  </si>
  <si>
    <r>
      <t xml:space="preserve">Lista kontrolna:
</t>
    </r>
    <r>
      <rPr>
        <sz val="11"/>
        <color theme="1"/>
        <rFont val="Calibri"/>
        <family val="2"/>
        <charset val="238"/>
        <scheme val="minor"/>
      </rPr>
      <t>- Plan rozwoju systemu CRM (TAK/NIE).</t>
    </r>
  </si>
  <si>
    <t>aplikacje i funkcje CRM do opracowania</t>
  </si>
  <si>
    <t>Zebranie zespołu programistów</t>
  </si>
  <si>
    <t>Powołanie zespołu do rozwoju CRM:</t>
  </si>
  <si>
    <t>projektanci</t>
  </si>
  <si>
    <t>programiści</t>
  </si>
  <si>
    <t>testerzy</t>
  </si>
  <si>
    <t>kierownicy projektów</t>
  </si>
  <si>
    <r>
      <rPr>
        <b/>
        <sz val="11"/>
        <color theme="1"/>
        <rFont val="Calibri"/>
        <family val="2"/>
        <charset val="238"/>
        <scheme val="minor"/>
      </rPr>
      <t xml:space="preserve">Lista kontrolna:
</t>
    </r>
    <r>
      <rPr>
        <sz val="11"/>
        <color theme="1"/>
        <rFont val="Calibri"/>
        <family val="2"/>
        <charset val="238"/>
        <scheme val="minor"/>
      </rPr>
      <t>- Rozwój systemu CRM TEAM (TAK/NIE).</t>
    </r>
  </si>
  <si>
    <t>Rozwój i dostosowanie platformy CRM</t>
  </si>
  <si>
    <t>Sprawdzanie kamieni milowych projektu:</t>
  </si>
  <si>
    <t>kodowanie systemu</t>
  </si>
  <si>
    <t>integracja własnego systemu CRM z innymi narzędziami biznesowymi</t>
  </si>
  <si>
    <t>sprawdzenie, czy platforma CRM jest adaptowalna i elastyczna.</t>
  </si>
  <si>
    <t>analiza cyberbezpieczeństwa systemu</t>
  </si>
  <si>
    <r>
      <rPr>
        <b/>
        <sz val="11"/>
        <color theme="1"/>
        <rFont val="Calibri"/>
        <family val="2"/>
        <charset val="238"/>
        <scheme val="minor"/>
      </rPr>
      <t xml:space="preserve">Lista kontrolna:
</t>
    </r>
    <r>
      <rPr>
        <sz val="11"/>
        <color theme="1"/>
        <rFont val="Calibri"/>
        <family val="2"/>
        <charset val="238"/>
        <scheme val="minor"/>
      </rPr>
      <t>- Osiągnięcie kamieni milowych rozwoju systemu CRM (TAK/NIE).</t>
    </r>
  </si>
  <si>
    <t>Wdrożenie i szkolenie zespołu sprzedaży</t>
  </si>
  <si>
    <t>Wdrożenie:</t>
  </si>
  <si>
    <t>uruchomienie systemu w firmie</t>
  </si>
  <si>
    <t>szkolenie użytkowników</t>
  </si>
  <si>
    <t>wsparcie w okresie przejściowym</t>
  </si>
  <si>
    <r>
      <rPr>
        <b/>
        <sz val="11"/>
        <color theme="1"/>
        <rFont val="Calibri"/>
        <family val="2"/>
        <charset val="238"/>
        <scheme val="minor"/>
      </rPr>
      <t xml:space="preserve">Lista kontrolna:
</t>
    </r>
    <r>
      <rPr>
        <sz val="11"/>
        <color theme="1"/>
        <rFont val="Calibri"/>
        <family val="2"/>
        <charset val="238"/>
        <scheme val="minor"/>
      </rPr>
      <t>- Zdolność użytkowników do obsługi systemu (TAK/NIE).</t>
    </r>
  </si>
  <si>
    <t>Monitorowanie i optymalizacja</t>
  </si>
  <si>
    <t>Monitorowanie i ocena:</t>
  </si>
  <si>
    <t>monitorowanie wydajności systemu</t>
  </si>
  <si>
    <t>analiza danych systemowych dotyczących trendów w zachowaniu klientów</t>
  </si>
  <si>
    <t>analiza danych systemowych dotyczących zadowolenia klientów</t>
  </si>
  <si>
    <t>zbieranie informacji o problemach podczas działania systemu</t>
  </si>
  <si>
    <r>
      <rPr>
        <b/>
        <sz val="11"/>
        <color theme="1"/>
        <rFont val="Calibri"/>
        <family val="2"/>
        <charset val="238"/>
        <scheme val="minor"/>
      </rPr>
      <t xml:space="preserve">Lista kontrolna:
</t>
    </r>
    <r>
      <rPr>
        <sz val="11"/>
        <color theme="1"/>
        <rFont val="Calibri"/>
        <family val="2"/>
        <charset val="238"/>
        <scheme val="minor"/>
      </rPr>
      <t>- Raport podsumowujący dla danego okresu użytkowania systemu (TAK/NIE).</t>
    </r>
  </si>
  <si>
    <r>
      <t>·</t>
    </r>
    <r>
      <rPr>
        <sz val="7"/>
        <color rgb="FF000000"/>
        <rFont val="Times New Roman"/>
        <family val="1"/>
        <charset val="238"/>
      </rPr>
      <t xml:space="preserve">       </t>
    </r>
    <r>
      <rPr>
        <sz val="11"/>
        <color rgb="FF000000"/>
        <rFont val="Calibri"/>
        <family val="2"/>
        <charset val="238"/>
        <scheme val="minor"/>
      </rPr>
      <t>Czy użytkownicy systemu CRM aktywnie z niego korzystają?</t>
    </r>
  </si>
  <si>
    <r>
      <t>·</t>
    </r>
    <r>
      <rPr>
        <sz val="7"/>
        <color rgb="FF000000"/>
        <rFont val="Times New Roman"/>
        <family val="1"/>
        <charset val="238"/>
      </rPr>
      <t xml:space="preserve">       </t>
    </r>
    <r>
      <rPr>
        <sz val="11"/>
        <color rgb="FF000000"/>
        <rFont val="Calibri"/>
        <family val="2"/>
        <charset val="238"/>
        <scheme val="minor"/>
      </rPr>
      <t>Czy zakupione funkcjonalności CRM są w pełni wykorzystywane?</t>
    </r>
  </si>
  <si>
    <r>
      <t>·</t>
    </r>
    <r>
      <rPr>
        <sz val="7"/>
        <color rgb="FF000000"/>
        <rFont val="Times New Roman"/>
        <family val="1"/>
        <charset val="238"/>
      </rPr>
      <t xml:space="preserve">       </t>
    </r>
    <r>
      <rPr>
        <sz val="11"/>
        <color rgb="FF000000"/>
        <rFont val="Calibri"/>
        <family val="2"/>
        <charset val="238"/>
        <scheme val="minor"/>
      </rPr>
      <t>Czy system CRM spełnia swoje funkcje?</t>
    </r>
  </si>
  <si>
    <r>
      <t>·</t>
    </r>
    <r>
      <rPr>
        <sz val="7"/>
        <color rgb="FF000000"/>
        <rFont val="Times New Roman"/>
        <family val="1"/>
        <charset val="238"/>
      </rPr>
      <t xml:space="preserve">       </t>
    </r>
    <r>
      <rPr>
        <sz val="11"/>
        <color rgb="FF000000"/>
        <rFont val="Calibri"/>
        <family val="2"/>
        <charset val="238"/>
        <scheme val="minor"/>
      </rPr>
      <t>Czy nastąpiła zmiana w strategii biznesowej, która wymaga modyfikacji rozwiązania CRM?</t>
    </r>
  </si>
  <si>
    <r>
      <t>·</t>
    </r>
    <r>
      <rPr>
        <sz val="7"/>
        <color rgb="FF000000"/>
        <rFont val="Times New Roman"/>
        <family val="1"/>
        <charset val="238"/>
      </rPr>
      <t xml:space="preserve">       </t>
    </r>
    <r>
      <rPr>
        <sz val="11"/>
        <color rgb="FF000000"/>
        <rFont val="Calibri"/>
        <family val="2"/>
        <charset val="238"/>
        <scheme val="minor"/>
      </rPr>
      <t>Czy istnieje potrzeba optymalizacji wydajności pracy w systemie CRM?</t>
    </r>
  </si>
  <si>
    <t>Pytania</t>
  </si>
  <si>
    <t>Ocena</t>
  </si>
  <si>
    <t>Średnia ważona</t>
  </si>
  <si>
    <t>Zdania</t>
  </si>
  <si>
    <t>Całkowicie się nie zgadzam</t>
  </si>
  <si>
    <t>Nie zgadzam się</t>
  </si>
  <si>
    <t>Trudno powiedzieć</t>
  </si>
  <si>
    <t>Zgadzam się</t>
  </si>
  <si>
    <t>Całkowicie się zgadzam</t>
  </si>
  <si>
    <t>Konieczne jest zapewnienie dostępu do systemu w dowolnym momencie z dowolnego miejsca.</t>
  </si>
  <si>
    <t>Moi współpracownicy na bieżąco korzystają z informacji z systemu, więc potrzebuję synchronizacji plików.</t>
  </si>
  <si>
    <t>Interesuje mnie narzędzie, które jest łatwe w użyciu i nie wymaga kosztownej implementacji.</t>
  </si>
  <si>
    <t>Chcę otrzymać wsparcie techniczne i serwisowe dla systemu.</t>
  </si>
  <si>
    <t>Interesuje mnie system, który można skalować w zależności od zmieniających się potrzeb.</t>
  </si>
  <si>
    <t>Ogólna ocena</t>
  </si>
  <si>
    <t>Komentarz</t>
  </si>
  <si>
    <t>Studium przypadku 1. Voicebot - Planowanie spotkań dla dużego dostawcy usług medycznych</t>
  </si>
  <si>
    <t>Wyzwania:</t>
  </si>
  <si>
    <t>Wysoki koszt za bardzo proste zadanie</t>
  </si>
  <si>
    <t>Długi czas oczekiwania na połączenie z konsultantem</t>
  </si>
  <si>
    <t>Infolinia czynna tylko w określonych godzinach</t>
  </si>
  <si>
    <t>Kluczowe wyniki po wdrożeniu voicebota:</t>
  </si>
  <si>
    <t>Infolinia dostępna 24 godziny na dobę, 7 dni w tygodniu</t>
  </si>
  <si>
    <t>Natychmiastowe umawianie spotkań bez kolejkowania (bot może obsługiwać nieograniczoną liczbę połączeń jednocześnie)</t>
  </si>
  <si>
    <t>Zwiększona satysfakcja klientów w wyniku tych zmian</t>
  </si>
  <si>
    <t>Studium przypadku 2. Voicebot - badanie satysfakcji klientów dla dużej firmy ubezpieczeniowej</t>
  </si>
  <si>
    <t>Wysoki koszt ankieterów</t>
  </si>
  <si>
    <t>Ograniczona liczba przeprowadzonych ankiet</t>
  </si>
  <si>
    <t>Wydłużony czas trwania ankiet</t>
  </si>
  <si>
    <t>Nieograniczona liczba ankiet przeprowadzanych dziennie</t>
  </si>
  <si>
    <t>Krótsze czasy połączeń - mniej kłopotów dla klienta</t>
  </si>
  <si>
    <t>Utrzymanie poziomu dokładności i responsywności wobec ankieterów</t>
  </si>
  <si>
    <t>Wybór członków zespołu zarządzania kryzysowego</t>
  </si>
  <si>
    <t>Przed rozpoczęciem planowania kryzysowego należy wybrać zespół liderów, którzy będą współpracować przy tworzeniu tego dokumentu. W skład zespołu powinny wchodzić osoby, które będą wykonywać określone działania w przypadku kryzysu. Stwórz go wcześnie, aby wszyscy znali szczegóły Twojej strategii.</t>
  </si>
  <si>
    <t>Imiona i nazwiska członków ZESPOŁU</t>
  </si>
  <si>
    <t>Ocena ryzyka</t>
  </si>
  <si>
    <t>Zacznij od burzy mózgów na temat ryzyka, które może zagrozić Twojej firmie. Jak wspomniano powyżej, możesz rozpocząć tę sesję od omówienia typowych zagrożeń w Twojej branży. Skorzystaj z rejestru zagrożeń, aby zidentyfikować i przeanalizować prawdopodobieństwo wystąpienia danego zagrożenia. Rejestr zagrożeń pomoże uniknąć opóźnień i przygotować się na potencjalne komplikacje. Pomoże również zwizualizować najpoważniejsze zagrożenia i przygotować odpowiednią strategię.</t>
  </si>
  <si>
    <t>Zagrożenia REGISTER</t>
  </si>
  <si>
    <t>Określenie wpływu na działalność</t>
  </si>
  <si>
    <t>Po zidentyfikowaniu ryzyka o najwyższym prawdopodobieństwie wystąpienia, współpracuj z członkami zespołu zarządzania kryzysowego, aby określić, w jaki sposób wpłynie ono na Twoją firmę. Każde ryzyko będzie miało inny wpływ, więc analizuj je osobno. Potencjalny wpływ na firmę może obejmować rezygnację klientów, utratę reputacji, opóźnienia w sprzedaży, utratę przychodów lub grzywny.</t>
  </si>
  <si>
    <t>Określanie KONSEKWENCJI ryzykownej sytuacji</t>
  </si>
  <si>
    <t>Zaplanuj strategię</t>
  </si>
  <si>
    <t xml:space="preserve"> Dla każdego wykrytego zagrożenia określ, jakie działania powinien podjąć Twój zespół, aby sobie z nim poradzić. Załóżmy, że pracujesz w branży oprogramowania i Twoja firma pada ofiarą cyberataku. W takim przypadku konieczne może być wyznaczenie osób do zabezpieczenia sieci, poinformowania klientów i oceny powstałych szkód.</t>
  </si>
  <si>
    <t>Spis DZIAŁAŃ (PROCEDUR) podejmowanych po wystąpieniu sytuacji kryzysowej</t>
  </si>
  <si>
    <t>Konkretyzacja planu</t>
  </si>
  <si>
    <t>Po omówieniu zagrożeń dla firmy i ich wpływu na działalność oraz zaplanowaniu działań w przypadku ich wystąpienia, nadszedł czas, aby wprowadzić plan w życie. Plan zarządzania kryzysowego to coś więcej niż pisemna lub ustna strategia. Powinien on zawierać kluczowe elementy, takie jak protokół aktywacji i osoby, z którymi należy się kontaktować w sytuacjach awaryjnych, które szczegółowo opisujemy poniżej. Konieczna będzie również współpraca z kluczowymi interesariuszami, aby wszyscy wiedzieli, co należy zrobić i kiedy.</t>
  </si>
  <si>
    <t>Spis PROCEDUR i DOKUMENTÓW po wystąpieniu sytuacji kryzysowej</t>
  </si>
  <si>
    <t>Przegląd planu i jego aktualizacja w razie potrzeby</t>
  </si>
  <si>
    <t>Gdy plan zarządzania kryzysowego zostanie ukończony, należy przejrzeć jego ostateczną wersję, aby upewnić się, że nic nie zostało pominięte. Dokładnie przejrzyj plan i aktualizuj go co najmniej raz w roku, ponieważ potencjalne zagrożenia mogą z czasem ulec zmianie.</t>
  </si>
  <si>
    <t xml:space="preserve">PRZEGLĄD planu </t>
  </si>
  <si>
    <t>Attribution-NonCommercial-ShareAlike 4.0 International (CC BY-NC-SA 4.0)</t>
  </si>
  <si>
    <t xml:space="preserve">  </t>
  </si>
  <si>
    <t xml:space="preserve">           Pakiet materiałów edukacyjnych</t>
  </si>
  <si>
    <t>Ćwiczenia 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</si>
</sst>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b/>
      <sz val="11"/>
      <color rgb="FF000000"/>
      <name val="Calibri"/>
      <family val="2"/>
      <charset val="238"/>
      <scheme val="minor"/>
    </font>
    <font>
      <sz val="11"/>
      <color rgb="FF000000"/>
      <name val="Calibri"/>
      <family val="2"/>
      <charset val="238"/>
      <scheme val="minor"/>
    </font>
    <font>
      <b/>
      <i/>
      <sz val="10"/>
      <color theme="1"/>
      <name val="Calibri"/>
      <family val="2"/>
      <charset val="238"/>
      <scheme val="minor"/>
    </font>
    <font>
      <b/>
      <sz val="10"/>
      <color theme="5" tint="-0.249977111117893"/>
      <name val="Calibri"/>
      <family val="2"/>
      <charset val="238"/>
      <scheme val="minor"/>
    </font>
    <font>
      <b/>
      <sz val="10"/>
      <color rgb="FF00B050"/>
      <name val="Calibri"/>
      <family val="2"/>
      <charset val="238"/>
      <scheme val="minor"/>
    </font>
    <font>
      <sz val="10"/>
      <name val="Calibri"/>
      <family val="2"/>
      <charset val="238"/>
      <scheme val="minor"/>
    </font>
    <font>
      <b/>
      <sz val="10"/>
      <color theme="4" tint="-0.249977111117893"/>
      <name val="Calibri"/>
      <family val="2"/>
      <charset val="238"/>
      <scheme val="minor"/>
    </font>
    <font>
      <b/>
      <sz val="10"/>
      <color theme="7" tint="-0.249977111117893"/>
      <name val="Calibri"/>
      <family val="2"/>
      <charset val="238"/>
      <scheme val="minor"/>
    </font>
    <font>
      <sz val="10"/>
      <color rgb="FF2A2A2A"/>
      <name val="Calibri"/>
      <family val="2"/>
      <charset val="238"/>
      <scheme val="minor"/>
    </font>
    <font>
      <i/>
      <sz val="10"/>
      <color rgb="FF2A2A2A"/>
      <name val="Calibri"/>
      <family val="2"/>
      <charset val="238"/>
      <scheme val="minor"/>
    </font>
    <font>
      <b/>
      <sz val="11"/>
      <color rgb="FF0070C0"/>
      <name val="Calibri"/>
      <family val="2"/>
      <charset val="238"/>
      <scheme val="minor"/>
    </font>
    <font>
      <sz val="10"/>
      <color theme="1"/>
      <name val="Times New Roman"/>
      <family val="1"/>
      <charset val="238"/>
    </font>
    <font>
      <b/>
      <i/>
      <sz val="11"/>
      <color theme="1"/>
      <name val="Calibri"/>
      <family val="2"/>
      <charset val="238"/>
      <scheme val="minor"/>
    </font>
    <font>
      <sz val="8"/>
      <name val="Calibri"/>
      <family val="2"/>
      <charset val="238"/>
      <scheme val="minor"/>
    </font>
    <font>
      <sz val="11"/>
      <color rgb="FF0070C0"/>
      <name val="Calibri"/>
      <family val="2"/>
      <charset val="238"/>
      <scheme val="minor"/>
    </font>
    <font>
      <u/>
      <sz val="11"/>
      <color theme="1"/>
      <name val="Calibri"/>
      <family val="2"/>
      <charset val="238"/>
      <scheme val="minor"/>
    </font>
    <font>
      <sz val="10"/>
      <color rgb="FF0070C0"/>
      <name val="Century Gothic"/>
      <family val="2"/>
      <charset val="238"/>
    </font>
    <font>
      <b/>
      <sz val="11"/>
      <name val="Calibri"/>
      <family val="2"/>
      <charset val="238"/>
      <scheme val="minor"/>
    </font>
    <font>
      <i/>
      <sz val="10"/>
      <color theme="1"/>
      <name val="Century Gothic"/>
      <family val="2"/>
      <charset val="238"/>
    </font>
    <font>
      <sz val="11"/>
      <name val="Calibri"/>
      <family val="2"/>
      <charset val="238"/>
      <scheme val="minor"/>
    </font>
    <font>
      <b/>
      <sz val="10"/>
      <color rgb="FF000000"/>
      <name val="Calibri"/>
      <family val="2"/>
      <charset val="238"/>
      <scheme val="minor"/>
    </font>
    <font>
      <sz val="10"/>
      <color rgb="FF000000"/>
      <name val="Calibri"/>
      <family val="2"/>
      <charset val="238"/>
      <scheme val="minor"/>
    </font>
    <font>
      <sz val="8"/>
      <color rgb="FF000000"/>
      <name val="Calibri"/>
      <family val="2"/>
      <charset val="238"/>
      <scheme val="minor"/>
    </font>
    <font>
      <b/>
      <sz val="8"/>
      <color rgb="FF000000"/>
      <name val="Calibri"/>
      <family val="2"/>
      <charset val="238"/>
      <scheme val="minor"/>
    </font>
    <font>
      <b/>
      <sz val="9"/>
      <color rgb="FF000000"/>
      <name val="Calibri"/>
      <family val="2"/>
      <charset val="238"/>
      <scheme val="minor"/>
    </font>
    <font>
      <b/>
      <sz val="9"/>
      <color theme="1"/>
      <name val="Calibri"/>
      <family val="2"/>
      <charset val="238"/>
      <scheme val="minor"/>
    </font>
    <font>
      <sz val="9"/>
      <color theme="1"/>
      <name val="Calibri"/>
      <family val="2"/>
      <charset val="238"/>
      <scheme val="minor"/>
    </font>
    <font>
      <b/>
      <i/>
      <sz val="11"/>
      <color rgb="FF000000"/>
      <name val="Calibri"/>
      <family val="2"/>
      <charset val="238"/>
      <scheme val="minor"/>
    </font>
    <font>
      <sz val="11"/>
      <color rgb="FF000000"/>
      <name val="Symbol"/>
      <family val="1"/>
      <charset val="2"/>
    </font>
    <font>
      <sz val="7"/>
      <color rgb="FF000000"/>
      <name val="Times New Roman"/>
      <family val="1"/>
      <charset val="238"/>
    </font>
    <font>
      <sz val="14"/>
      <color rgb="FFE8EAED"/>
      <name val="Inherit"/>
    </font>
    <font>
      <i/>
      <sz val="6"/>
      <color rgb="FFBDC1C6"/>
      <name val="Arial"/>
      <family val="2"/>
      <charset val="238"/>
    </font>
    <font>
      <sz val="18"/>
      <color theme="1"/>
      <name val="Calibri"/>
      <family val="2"/>
      <charset val="238"/>
      <scheme val="minor"/>
    </font>
  </fonts>
  <fills count="21">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A9D08E"/>
        <bgColor indexed="64"/>
      </patternFill>
    </fill>
    <fill>
      <patternFill patternType="solid">
        <fgColor rgb="FFB4C6E7"/>
        <bgColor indexed="64"/>
      </patternFill>
    </fill>
    <fill>
      <patternFill patternType="solid">
        <fgColor theme="9" tint="0.59999389629810485"/>
        <bgColor indexed="64"/>
      </patternFill>
    </fill>
    <fill>
      <patternFill patternType="solid">
        <fgColor rgb="FFCCCCCC"/>
        <bgColor indexed="64"/>
      </patternFill>
    </fill>
    <fill>
      <patternFill patternType="solid">
        <fgColor rgb="FFFFCCFF"/>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rgb="FFC6E0B4"/>
        <bgColor indexed="64"/>
      </patternFill>
    </fill>
    <fill>
      <patternFill patternType="solid">
        <fgColor rgb="FFFFF2CC"/>
        <bgColor indexed="64"/>
      </patternFill>
    </fill>
    <fill>
      <patternFill patternType="solid">
        <fgColor rgb="FFDDEBF7"/>
        <bgColor indexed="64"/>
      </patternFill>
    </fill>
    <fill>
      <patternFill patternType="solid">
        <fgColor rgb="FFC5E0B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95">
    <xf numFmtId="0" fontId="0" fillId="0" borderId="0" xfId="0"/>
    <xf numFmtId="0" fontId="0" fillId="0" borderId="1" xfId="0" applyBorder="1"/>
    <xf numFmtId="0" fontId="2" fillId="2" borderId="1" xfId="0" applyFont="1" applyFill="1" applyBorder="1" applyAlignment="1">
      <alignment horizontal="center"/>
    </xf>
    <xf numFmtId="0" fontId="0" fillId="4" borderId="1" xfId="0" applyFill="1" applyBorder="1"/>
    <xf numFmtId="0" fontId="2" fillId="0" borderId="1" xfId="0" applyFont="1" applyBorder="1" applyAlignment="1">
      <alignment horizontal="right"/>
    </xf>
    <xf numFmtId="0" fontId="2" fillId="2"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6" fillId="0" borderId="1" xfId="0" applyFont="1" applyBorder="1" applyAlignment="1">
      <alignment vertical="center"/>
    </xf>
    <xf numFmtId="2" fontId="0" fillId="0" borderId="1" xfId="0" applyNumberFormat="1" applyBorder="1"/>
    <xf numFmtId="2" fontId="2" fillId="0" borderId="1" xfId="0" applyNumberFormat="1" applyFont="1" applyBorder="1"/>
    <xf numFmtId="0" fontId="3" fillId="0" borderId="0" xfId="0" applyFont="1"/>
    <xf numFmtId="0" fontId="7" fillId="0" borderId="1" xfId="0" applyFont="1" applyBorder="1" applyAlignment="1">
      <alignment horizontal="center"/>
    </xf>
    <xf numFmtId="0" fontId="7" fillId="0" borderId="3" xfId="0" applyFont="1" applyBorder="1" applyAlignment="1">
      <alignment horizontal="center"/>
    </xf>
    <xf numFmtId="0" fontId="3" fillId="0" borderId="2" xfId="0" applyFont="1" applyBorder="1" applyAlignment="1">
      <alignment vertical="top"/>
    </xf>
    <xf numFmtId="0" fontId="3" fillId="0" borderId="4" xfId="0" applyFont="1" applyBorder="1" applyAlignment="1">
      <alignment vertical="top"/>
    </xf>
    <xf numFmtId="0" fontId="8" fillId="0" borderId="3" xfId="0" applyFont="1" applyBorder="1" applyAlignment="1">
      <alignment horizontal="center" vertical="center" readingOrder="1"/>
    </xf>
    <xf numFmtId="0" fontId="9" fillId="0" borderId="3" xfId="0" applyFont="1" applyBorder="1" applyAlignment="1">
      <alignment horizontal="center" vertical="center" readingOrder="1"/>
    </xf>
    <xf numFmtId="0" fontId="10" fillId="0" borderId="2" xfId="0" applyFont="1" applyBorder="1" applyAlignment="1">
      <alignment horizontal="left" vertical="center" readingOrder="1"/>
    </xf>
    <xf numFmtId="0" fontId="10" fillId="0" borderId="4" xfId="0" applyFont="1" applyBorder="1" applyAlignment="1">
      <alignment horizontal="left" vertical="center" readingOrder="1"/>
    </xf>
    <xf numFmtId="0" fontId="11" fillId="0" borderId="6" xfId="0" applyFont="1" applyBorder="1" applyAlignment="1">
      <alignment horizontal="center" vertical="center" readingOrder="1"/>
    </xf>
    <xf numFmtId="0" fontId="12" fillId="0" borderId="3" xfId="0" applyFont="1" applyBorder="1" applyAlignment="1">
      <alignment horizontal="center" vertical="center" readingOrder="1"/>
    </xf>
    <xf numFmtId="0" fontId="10" fillId="0" borderId="6" xfId="0" applyFont="1" applyBorder="1" applyAlignment="1">
      <alignment horizontal="left" vertical="center" readingOrder="1"/>
    </xf>
    <xf numFmtId="0" fontId="10" fillId="0" borderId="7" xfId="0" applyFont="1" applyBorder="1" applyAlignment="1">
      <alignment horizontal="left" vertical="center" readingOrder="1"/>
    </xf>
    <xf numFmtId="0" fontId="0" fillId="0" borderId="0" xfId="0" applyAlignment="1">
      <alignment vertical="center" wrapText="1"/>
    </xf>
    <xf numFmtId="0" fontId="13" fillId="0" borderId="0" xfId="0" applyFont="1" applyAlignment="1">
      <alignment vertical="top"/>
    </xf>
    <xf numFmtId="0" fontId="13" fillId="0" borderId="1" xfId="0" applyFont="1" applyBorder="1" applyAlignment="1">
      <alignment vertical="top"/>
    </xf>
    <xf numFmtId="0" fontId="0" fillId="7" borderId="1" xfId="0" applyFill="1" applyBorder="1" applyAlignment="1">
      <alignment horizontal="center"/>
    </xf>
    <xf numFmtId="0" fontId="15" fillId="0" borderId="0" xfId="0" applyFont="1" applyAlignment="1">
      <alignment horizontal="center" vertical="center"/>
    </xf>
    <xf numFmtId="0" fontId="1" fillId="0" borderId="0" xfId="0" applyFont="1" applyAlignment="1">
      <alignment vertical="center"/>
    </xf>
    <xf numFmtId="0" fontId="16" fillId="0" borderId="0" xfId="0" applyFont="1"/>
    <xf numFmtId="0" fontId="2" fillId="10" borderId="0" xfId="0" applyFont="1" applyFill="1" applyAlignment="1">
      <alignment horizontal="center"/>
    </xf>
    <xf numFmtId="0" fontId="2" fillId="0" borderId="0" xfId="0" applyFont="1" applyAlignment="1">
      <alignment horizontal="center" vertical="center"/>
    </xf>
    <xf numFmtId="0" fontId="3" fillId="8"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9" borderId="1" xfId="0" applyFont="1" applyFill="1" applyBorder="1" applyAlignment="1">
      <alignment horizontal="center" vertical="center" wrapText="1"/>
    </xf>
    <xf numFmtId="0" fontId="4" fillId="0" borderId="1" xfId="0" applyFont="1" applyBorder="1" applyAlignment="1">
      <alignment horizontal="right" vertical="center" wrapText="1"/>
    </xf>
    <xf numFmtId="0" fontId="3" fillId="7"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0" fillId="0" borderId="1" xfId="0" applyBorder="1" applyAlignment="1">
      <alignment wrapText="1"/>
    </xf>
    <xf numFmtId="0" fontId="2" fillId="13" borderId="1" xfId="0" applyFont="1" applyFill="1" applyBorder="1" applyAlignment="1">
      <alignment horizontal="center"/>
    </xf>
    <xf numFmtId="0" fontId="2" fillId="14" borderId="1" xfId="0" applyFont="1" applyFill="1" applyBorder="1" applyAlignment="1">
      <alignment horizont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2" fillId="7"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xf>
    <xf numFmtId="0" fontId="17" fillId="0" borderId="0" xfId="0" applyFont="1" applyAlignment="1">
      <alignment horizontal="center"/>
    </xf>
    <xf numFmtId="0" fontId="0" fillId="13" borderId="1" xfId="0" applyFill="1" applyBorder="1" applyAlignment="1">
      <alignment horizontal="center"/>
    </xf>
    <xf numFmtId="0" fontId="0" fillId="13" borderId="1" xfId="0" applyFill="1" applyBorder="1"/>
    <xf numFmtId="0" fontId="0" fillId="0" borderId="4" xfId="0" applyBorder="1" applyAlignment="1">
      <alignment horizontal="left" vertical="center" wrapText="1"/>
    </xf>
    <xf numFmtId="0" fontId="2" fillId="0" borderId="4" xfId="0" applyFont="1" applyBorder="1" applyAlignment="1">
      <alignment horizontal="center" vertical="center" wrapText="1"/>
    </xf>
    <xf numFmtId="0" fontId="2" fillId="13" borderId="4"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 xfId="0" applyFont="1" applyFill="1" applyBorder="1" applyAlignment="1">
      <alignment horizontal="center" vertical="center"/>
    </xf>
    <xf numFmtId="0" fontId="2" fillId="0" borderId="1" xfId="0" applyFont="1" applyBorder="1" applyAlignment="1">
      <alignment horizontal="left" vertical="center" wrapText="1"/>
    </xf>
    <xf numFmtId="0" fontId="2" fillId="13" borderId="4" xfId="0" applyFont="1" applyFill="1" applyBorder="1" applyAlignment="1">
      <alignment horizontal="center" vertical="center"/>
    </xf>
    <xf numFmtId="9" fontId="0" fillId="13" borderId="1" xfId="1" applyFont="1" applyFill="1" applyBorder="1"/>
    <xf numFmtId="9" fontId="2" fillId="2" borderId="1" xfId="1" applyFont="1" applyFill="1" applyBorder="1"/>
    <xf numFmtId="0" fontId="2" fillId="0" borderId="1" xfId="0" applyFont="1" applyBorder="1" applyAlignment="1">
      <alignment wrapText="1"/>
    </xf>
    <xf numFmtId="0" fontId="2" fillId="2" borderId="9" xfId="0" applyFont="1" applyFill="1" applyBorder="1" applyAlignment="1">
      <alignment horizontal="center" vertical="center" wrapText="1"/>
    </xf>
    <xf numFmtId="0" fontId="0" fillId="3" borderId="1" xfId="0" applyFill="1" applyBorder="1" applyAlignment="1">
      <alignment horizontal="center" vertical="center"/>
    </xf>
    <xf numFmtId="2" fontId="2" fillId="2" borderId="1" xfId="0" applyNumberFormat="1" applyFont="1" applyFill="1" applyBorder="1" applyAlignment="1">
      <alignment horizontal="center" vertical="center"/>
    </xf>
    <xf numFmtId="2" fontId="0" fillId="0" borderId="1" xfId="0" applyNumberFormat="1" applyBorder="1" applyAlignment="1">
      <alignment horizontal="center" vertical="center" wrapText="1"/>
    </xf>
    <xf numFmtId="0" fontId="21" fillId="0" borderId="0" xfId="0" applyFont="1" applyAlignment="1">
      <alignment horizontal="justify" vertical="center"/>
    </xf>
    <xf numFmtId="0" fontId="23" fillId="0" borderId="0" xfId="0" applyFont="1" applyAlignment="1">
      <alignment horizontal="justify" vertical="center"/>
    </xf>
    <xf numFmtId="0" fontId="24" fillId="0" borderId="1" xfId="0" applyFont="1" applyBorder="1"/>
    <xf numFmtId="0" fontId="2" fillId="7" borderId="9"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0" fillId="3" borderId="1" xfId="0" applyFill="1" applyBorder="1" applyAlignment="1">
      <alignment horizontal="center" vertical="center" wrapText="1"/>
    </xf>
    <xf numFmtId="2" fontId="24" fillId="0" borderId="9" xfId="0" applyNumberFormat="1" applyFont="1" applyBorder="1" applyAlignment="1">
      <alignment horizontal="center" vertical="center"/>
    </xf>
    <xf numFmtId="2" fontId="0" fillId="0" borderId="9" xfId="0" applyNumberFormat="1" applyBorder="1" applyAlignment="1">
      <alignment horizontal="center" vertical="center"/>
    </xf>
    <xf numFmtId="2" fontId="24" fillId="0" borderId="15" xfId="0" applyNumberFormat="1" applyFont="1" applyBorder="1" applyAlignment="1">
      <alignment horizontal="center" vertical="center"/>
    </xf>
    <xf numFmtId="2" fontId="0" fillId="0" borderId="15" xfId="0" applyNumberFormat="1" applyBorder="1" applyAlignment="1">
      <alignment horizontal="center" vertical="center"/>
    </xf>
    <xf numFmtId="0" fontId="2" fillId="7" borderId="1" xfId="0" applyFont="1" applyFill="1" applyBorder="1" applyAlignment="1">
      <alignment horizont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8" fillId="0" borderId="5" xfId="0" applyFont="1" applyBorder="1" applyAlignment="1">
      <alignment horizontal="center" vertical="center" readingOrder="1"/>
    </xf>
    <xf numFmtId="0" fontId="3" fillId="0" borderId="6" xfId="0" applyFont="1" applyBorder="1" applyAlignment="1">
      <alignment vertical="top"/>
    </xf>
    <xf numFmtId="0" fontId="3" fillId="0" borderId="4" xfId="0" applyFont="1" applyBorder="1" applyAlignment="1">
      <alignment vertical="center"/>
    </xf>
    <xf numFmtId="0" fontId="11" fillId="0" borderId="5" xfId="0" applyFont="1" applyBorder="1" applyAlignment="1">
      <alignment horizontal="center" vertical="center" readingOrder="1"/>
    </xf>
    <xf numFmtId="0" fontId="0" fillId="0" borderId="9" xfId="0" applyBorder="1"/>
    <xf numFmtId="0" fontId="6" fillId="17" borderId="5" xfId="0" applyFont="1" applyFill="1" applyBorder="1" applyAlignment="1">
      <alignment horizontal="center" vertical="center"/>
    </xf>
    <xf numFmtId="0" fontId="6" fillId="17" borderId="12" xfId="0" applyFont="1" applyFill="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horizontal="left" vertical="center" indent="2"/>
    </xf>
    <xf numFmtId="0" fontId="13" fillId="0" borderId="4" xfId="0" applyFont="1" applyBorder="1" applyAlignment="1">
      <alignment horizontal="left" vertical="center" indent="2"/>
    </xf>
    <xf numFmtId="0" fontId="13" fillId="0" borderId="4" xfId="0" applyFont="1" applyBorder="1" applyAlignment="1">
      <alignment vertical="top"/>
    </xf>
    <xf numFmtId="0" fontId="6" fillId="17"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7" fillId="0" borderId="1" xfId="0" applyFont="1" applyBorder="1" applyAlignment="1">
      <alignment vertical="center" wrapText="1"/>
    </xf>
    <xf numFmtId="0" fontId="5" fillId="17"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18" borderId="1" xfId="0" applyFont="1" applyFill="1" applyBorder="1" applyAlignment="1">
      <alignment horizontal="center" vertical="center" wrapText="1"/>
    </xf>
    <xf numFmtId="0" fontId="6" fillId="19" borderId="1" xfId="0" applyFont="1" applyFill="1" applyBorder="1" applyAlignment="1">
      <alignment vertical="center"/>
    </xf>
    <xf numFmtId="0" fontId="6" fillId="19" borderId="1" xfId="0" applyFont="1" applyFill="1" applyBorder="1" applyAlignment="1">
      <alignment horizontal="center" vertical="center" wrapText="1"/>
    </xf>
    <xf numFmtId="0" fontId="29" fillId="20"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vertical="center"/>
    </xf>
    <xf numFmtId="0" fontId="32" fillId="0" borderId="1"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Alignment="1">
      <alignment horizontal="center" wrapText="1"/>
    </xf>
    <xf numFmtId="0" fontId="20" fillId="0" borderId="1" xfId="0" applyFont="1" applyBorder="1" applyAlignment="1">
      <alignment vertical="center" wrapText="1"/>
    </xf>
    <xf numFmtId="0" fontId="0" fillId="0" borderId="11" xfId="0" applyBorder="1"/>
    <xf numFmtId="0" fontId="26"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25" fillId="0" borderId="1" xfId="0" applyFont="1" applyBorder="1" applyAlignment="1">
      <alignment vertical="center" wrapText="1"/>
    </xf>
    <xf numFmtId="0" fontId="26" fillId="0" borderId="1" xfId="0" applyFont="1" applyBorder="1" applyAlignment="1">
      <alignment vertical="center"/>
    </xf>
    <xf numFmtId="0" fontId="25" fillId="0" borderId="1" xfId="0" applyFont="1" applyBorder="1" applyAlignment="1">
      <alignment vertical="center"/>
    </xf>
    <xf numFmtId="0" fontId="0" fillId="0" borderId="9" xfId="0" applyBorder="1" applyAlignment="1">
      <alignment vertical="center" wrapText="1"/>
    </xf>
    <xf numFmtId="0" fontId="33" fillId="0" borderId="18" xfId="0" applyFont="1" applyBorder="1" applyAlignment="1">
      <alignment horizontal="left" vertical="center" wrapText="1" indent="2"/>
    </xf>
    <xf numFmtId="0" fontId="2" fillId="2" borderId="4"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0" fillId="0" borderId="9" xfId="0" applyBorder="1" applyAlignment="1">
      <alignment horizontal="center" vertical="center" wrapText="1"/>
    </xf>
    <xf numFmtId="0" fontId="2" fillId="3" borderId="4" xfId="0" applyFont="1" applyFill="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vertical="center" wrapText="1"/>
    </xf>
    <xf numFmtId="0" fontId="0" fillId="7" borderId="1" xfId="0" applyFill="1" applyBorder="1" applyAlignment="1">
      <alignment horizontal="center" vertical="center" wrapText="1"/>
    </xf>
    <xf numFmtId="0" fontId="24" fillId="0" borderId="9" xfId="0" applyFont="1" applyBorder="1"/>
    <xf numFmtId="0" fontId="31"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3" borderId="1" xfId="0" applyFont="1" applyFill="1" applyBorder="1" applyAlignment="1">
      <alignment horizont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28" fillId="0" borderId="1" xfId="0" applyFont="1" applyBorder="1" applyAlignment="1">
      <alignment horizontal="center" vertical="center" textRotation="90"/>
    </xf>
    <xf numFmtId="0" fontId="28" fillId="0" borderId="1" xfId="0" applyFont="1" applyBorder="1" applyAlignment="1">
      <alignment horizontal="center" vertical="center" textRotation="90" wrapText="1"/>
    </xf>
    <xf numFmtId="0" fontId="5" fillId="17"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9" fillId="20" borderId="1"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13" borderId="1"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13" borderId="3"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4" xfId="0" applyFont="1" applyFill="1" applyBorder="1" applyAlignment="1">
      <alignment horizontal="center" vertical="center"/>
    </xf>
    <xf numFmtId="0" fontId="22" fillId="13" borderId="3" xfId="0" applyFont="1" applyFill="1" applyBorder="1" applyAlignment="1">
      <alignment horizontal="center" vertical="center"/>
    </xf>
    <xf numFmtId="0" fontId="22" fillId="13" borderId="2" xfId="0" applyFont="1" applyFill="1" applyBorder="1" applyAlignment="1">
      <alignment horizontal="center" vertical="center"/>
    </xf>
    <xf numFmtId="0" fontId="22" fillId="13" borderId="4" xfId="0" applyFont="1" applyFill="1" applyBorder="1" applyAlignment="1">
      <alignment horizontal="center" vertical="center"/>
    </xf>
    <xf numFmtId="0" fontId="22" fillId="13" borderId="1" xfId="0" applyFont="1" applyFill="1" applyBorder="1" applyAlignment="1">
      <alignment horizontal="center" vertical="center"/>
    </xf>
    <xf numFmtId="0" fontId="22" fillId="1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22" fillId="0" borderId="10" xfId="0" applyFont="1" applyBorder="1" applyAlignment="1">
      <alignment horizontal="center" vertical="center"/>
    </xf>
    <xf numFmtId="0" fontId="22" fillId="7" borderId="1" xfId="0" applyFont="1" applyFill="1" applyBorder="1" applyAlignment="1">
      <alignment horizontal="center" vertical="center"/>
    </xf>
    <xf numFmtId="0" fontId="22" fillId="12" borderId="1" xfId="0" applyFont="1" applyFill="1" applyBorder="1" applyAlignment="1">
      <alignment horizontal="center" vertical="center"/>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1" xfId="0" applyFont="1" applyFill="1" applyBorder="1" applyAlignment="1">
      <alignment horizontal="center" vertical="center" wrapText="1"/>
    </xf>
    <xf numFmtId="2" fontId="2" fillId="16" borderId="13" xfId="0" applyNumberFormat="1" applyFont="1" applyFill="1" applyBorder="1" applyAlignment="1">
      <alignment horizontal="center"/>
    </xf>
    <xf numFmtId="2" fontId="2" fillId="16" borderId="14" xfId="0" applyNumberFormat="1" applyFont="1" applyFill="1" applyBorder="1" applyAlignment="1">
      <alignment horizontal="center"/>
    </xf>
    <xf numFmtId="0" fontId="0" fillId="0" borderId="14" xfId="0" applyBorder="1"/>
    <xf numFmtId="0" fontId="0" fillId="0" borderId="19" xfId="0" applyBorder="1"/>
    <xf numFmtId="0" fontId="0" fillId="0" borderId="13" xfId="0" applyBorder="1"/>
    <xf numFmtId="0" fontId="0" fillId="0" borderId="20" xfId="0" applyBorder="1"/>
    <xf numFmtId="0" fontId="0" fillId="0" borderId="21" xfId="0" applyBorder="1"/>
    <xf numFmtId="0" fontId="37" fillId="0" borderId="20" xfId="0" applyFont="1" applyBorder="1" applyAlignment="1">
      <alignment horizontal="center"/>
    </xf>
    <xf numFmtId="0" fontId="37" fillId="0" borderId="0" xfId="0" applyFont="1" applyAlignment="1">
      <alignment horizontal="center"/>
    </xf>
    <xf numFmtId="0" fontId="37" fillId="0" borderId="21" xfId="0" applyFont="1" applyBorder="1" applyAlignment="1">
      <alignment horizontal="center"/>
    </xf>
    <xf numFmtId="0" fontId="0" fillId="0" borderId="22" xfId="0" applyBorder="1"/>
    <xf numFmtId="0" fontId="0" fillId="0" borderId="23" xfId="0" applyBorder="1"/>
    <xf numFmtId="0" fontId="0" fillId="0" borderId="24" xfId="0" applyBorder="1"/>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142875</xdr:colOff>
      <xdr:row>1</xdr:row>
      <xdr:rowOff>171450</xdr:rowOff>
    </xdr:from>
    <xdr:ext cx="2533650" cy="1071157"/>
    <xdr:pic>
      <xdr:nvPicPr>
        <xdr:cNvPr id="2" name="Obraz 1" descr="Obraz zawierający tekst, zrzut ekranu, Czcionka, Jaskrawoniebieski&#10;&#10;Opis wygenerowany automatycznie">
          <a:extLst>
            <a:ext uri="{FF2B5EF4-FFF2-40B4-BE49-F238E27FC236}">
              <a16:creationId xmlns:a16="http://schemas.microsoft.com/office/drawing/2014/main" id="{4B9316CF-C8C7-4266-A296-0704DECC0E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361950"/>
          <a:ext cx="2533650" cy="1071157"/>
        </a:xfrm>
        <a:prstGeom prst="rect">
          <a:avLst/>
        </a:prstGeom>
      </xdr:spPr>
    </xdr:pic>
    <xdr:clientData/>
  </xdr:oneCellAnchor>
  <xdr:oneCellAnchor>
    <xdr:from>
      <xdr:col>6</xdr:col>
      <xdr:colOff>114300</xdr:colOff>
      <xdr:row>18</xdr:row>
      <xdr:rowOff>38100</xdr:rowOff>
    </xdr:from>
    <xdr:ext cx="2152650" cy="838200"/>
    <xdr:pic>
      <xdr:nvPicPr>
        <xdr:cNvPr id="3" name="Obraz 2">
          <a:extLst>
            <a:ext uri="{FF2B5EF4-FFF2-40B4-BE49-F238E27FC236}">
              <a16:creationId xmlns:a16="http://schemas.microsoft.com/office/drawing/2014/main" id="{AC47968E-7B1E-4940-ADEC-3221A1B928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1900" y="3467100"/>
          <a:ext cx="2152650" cy="838200"/>
        </a:xfrm>
        <a:prstGeom prst="rect">
          <a:avLst/>
        </a:prstGeom>
        <a:noFill/>
        <a:ln>
          <a:noFill/>
        </a:ln>
      </xdr:spPr>
    </xdr:pic>
    <xdr:clientData/>
  </xdr:oneCellAnchor>
  <xdr:oneCellAnchor>
    <xdr:from>
      <xdr:col>1</xdr:col>
      <xdr:colOff>219075</xdr:colOff>
      <xdr:row>14</xdr:row>
      <xdr:rowOff>76200</xdr:rowOff>
    </xdr:from>
    <xdr:ext cx="838200" cy="295275"/>
    <xdr:pic>
      <xdr:nvPicPr>
        <xdr:cNvPr id="4" name="Obraz 3">
          <a:extLst>
            <a:ext uri="{FF2B5EF4-FFF2-40B4-BE49-F238E27FC236}">
              <a16:creationId xmlns:a16="http://schemas.microsoft.com/office/drawing/2014/main" id="{31C89C72-F20D-496F-929E-A13FE68C22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28675" y="2743200"/>
          <a:ext cx="838200" cy="2952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654050</xdr:colOff>
      <xdr:row>12</xdr:row>
      <xdr:rowOff>76200</xdr:rowOff>
    </xdr:from>
    <xdr:to>
      <xdr:col>4</xdr:col>
      <xdr:colOff>57150</xdr:colOff>
      <xdr:row>13</xdr:row>
      <xdr:rowOff>44450</xdr:rowOff>
    </xdr:to>
    <xdr:pic>
      <xdr:nvPicPr>
        <xdr:cNvPr id="2" name="dimg_3" descr="ikona Zweryfikowane przez społeczność">
          <a:extLst>
            <a:ext uri="{FF2B5EF4-FFF2-40B4-BE49-F238E27FC236}">
              <a16:creationId xmlns:a16="http://schemas.microsoft.com/office/drawing/2014/main" id="{A27143ED-A6D5-E497-6CA2-BAA9E3823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7000" y="3962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A6188-F813-4673-8716-751A129E48F7}">
  <dimension ref="B1:N24"/>
  <sheetViews>
    <sheetView tabSelected="1" workbookViewId="0">
      <selection activeCell="T15" sqref="T15"/>
    </sheetView>
  </sheetViews>
  <sheetFormatPr defaultRowHeight="15"/>
  <sheetData>
    <row r="1" spans="2:14" ht="15.75" thickBot="1"/>
    <row r="2" spans="2:14">
      <c r="B2" s="194"/>
      <c r="C2" s="193"/>
      <c r="D2" s="193"/>
      <c r="E2" s="193"/>
      <c r="F2" s="193"/>
      <c r="G2" s="193"/>
      <c r="H2" s="193"/>
      <c r="I2" s="193"/>
      <c r="J2" s="192"/>
    </row>
    <row r="3" spans="2:14">
      <c r="B3" s="188"/>
      <c r="J3" s="187"/>
    </row>
    <row r="4" spans="2:14">
      <c r="B4" s="188"/>
      <c r="J4" s="187"/>
    </row>
    <row r="5" spans="2:14">
      <c r="B5" s="188"/>
      <c r="J5" s="187"/>
    </row>
    <row r="6" spans="2:14">
      <c r="B6" s="188"/>
      <c r="J6" s="187"/>
    </row>
    <row r="7" spans="2:14">
      <c r="B7" s="188"/>
      <c r="J7" s="187"/>
    </row>
    <row r="8" spans="2:14">
      <c r="B8" s="188"/>
      <c r="J8" s="187"/>
      <c r="N8" t="s">
        <v>390</v>
      </c>
    </row>
    <row r="9" spans="2:14">
      <c r="B9" s="188"/>
      <c r="J9" s="187"/>
    </row>
    <row r="10" spans="2:14" ht="23.25">
      <c r="B10" s="191" t="s">
        <v>391</v>
      </c>
      <c r="C10" s="190"/>
      <c r="D10" s="190"/>
      <c r="E10" s="190"/>
      <c r="F10" s="190"/>
      <c r="G10" s="190"/>
      <c r="H10" s="190"/>
      <c r="I10" s="190"/>
      <c r="J10" s="189"/>
    </row>
    <row r="11" spans="2:14">
      <c r="B11" s="188"/>
      <c r="J11" s="187"/>
    </row>
    <row r="12" spans="2:14">
      <c r="B12" s="188"/>
      <c r="J12" s="187"/>
    </row>
    <row r="13" spans="2:14" ht="23.25">
      <c r="B13" s="191" t="s">
        <v>392</v>
      </c>
      <c r="C13" s="190"/>
      <c r="D13" s="190"/>
      <c r="E13" s="190"/>
      <c r="F13" s="190"/>
      <c r="G13" s="190"/>
      <c r="H13" s="190"/>
      <c r="I13" s="190"/>
      <c r="J13" s="189"/>
    </row>
    <row r="14" spans="2:14">
      <c r="B14" s="188"/>
      <c r="J14" s="187"/>
    </row>
    <row r="15" spans="2:14">
      <c r="B15" s="188"/>
      <c r="J15" s="187"/>
    </row>
    <row r="16" spans="2:14">
      <c r="B16" s="188"/>
      <c r="D16" s="11" t="s">
        <v>389</v>
      </c>
      <c r="J16" s="187"/>
    </row>
    <row r="17" spans="2:10">
      <c r="B17" s="188"/>
      <c r="J17" s="187"/>
    </row>
    <row r="18" spans="2:10">
      <c r="B18" s="188"/>
      <c r="J18" s="187"/>
    </row>
    <row r="19" spans="2:10">
      <c r="B19" s="188"/>
      <c r="J19" s="187"/>
    </row>
    <row r="20" spans="2:10">
      <c r="B20" s="188"/>
      <c r="J20" s="187"/>
    </row>
    <row r="21" spans="2:10">
      <c r="B21" s="188"/>
      <c r="J21" s="187"/>
    </row>
    <row r="22" spans="2:10">
      <c r="B22" s="188"/>
      <c r="J22" s="187"/>
    </row>
    <row r="23" spans="2:10">
      <c r="B23" s="188"/>
      <c r="J23" s="187"/>
    </row>
    <row r="24" spans="2:10" ht="15.75" thickBot="1">
      <c r="B24" s="186"/>
      <c r="C24" s="185"/>
      <c r="D24" s="185"/>
      <c r="E24" s="185"/>
      <c r="F24" s="185"/>
      <c r="G24" s="185"/>
      <c r="H24" s="185"/>
      <c r="I24" s="185"/>
      <c r="J24" s="184"/>
    </row>
  </sheetData>
  <mergeCells count="2">
    <mergeCell ref="B10:J10"/>
    <mergeCell ref="B13:J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688E-8DEE-40F5-AD8C-8A339885F4F1}">
  <dimension ref="B2:G33"/>
  <sheetViews>
    <sheetView workbookViewId="0">
      <selection activeCell="H5" sqref="H5"/>
    </sheetView>
  </sheetViews>
  <sheetFormatPr defaultRowHeight="15"/>
  <cols>
    <col min="2" max="2" width="21.42578125" style="51" customWidth="1"/>
    <col min="3" max="3" width="57.5703125" style="50" customWidth="1"/>
    <col min="4" max="4" width="15.140625" customWidth="1"/>
    <col min="5" max="5" width="14.85546875" customWidth="1"/>
    <col min="6" max="6" width="15.140625" customWidth="1"/>
  </cols>
  <sheetData>
    <row r="2" spans="2:7">
      <c r="B2" s="157" t="s">
        <v>164</v>
      </c>
      <c r="C2" s="157" t="s">
        <v>78</v>
      </c>
      <c r="D2" s="107" t="s">
        <v>165</v>
      </c>
      <c r="E2" s="107" t="s">
        <v>166</v>
      </c>
      <c r="F2" s="107" t="s">
        <v>167</v>
      </c>
      <c r="G2" s="156" t="s">
        <v>22</v>
      </c>
    </row>
    <row r="3" spans="2:7">
      <c r="B3" s="157"/>
      <c r="C3" s="157"/>
      <c r="D3" s="107" t="s">
        <v>21</v>
      </c>
      <c r="E3" s="107" t="s">
        <v>21</v>
      </c>
      <c r="F3" s="107" t="s">
        <v>21</v>
      </c>
      <c r="G3" s="156"/>
    </row>
    <row r="4" spans="2:7" ht="36">
      <c r="B4" s="108" t="s">
        <v>168</v>
      </c>
      <c r="C4" s="109" t="s">
        <v>169</v>
      </c>
      <c r="D4" s="110"/>
      <c r="E4" s="110"/>
      <c r="F4" s="110"/>
      <c r="G4" s="78">
        <f>SUM(D4:F4)/3</f>
        <v>0</v>
      </c>
    </row>
    <row r="5" spans="2:7" ht="36">
      <c r="B5" s="108" t="s">
        <v>142</v>
      </c>
      <c r="C5" s="109" t="s">
        <v>170</v>
      </c>
      <c r="D5" s="110"/>
      <c r="E5" s="110"/>
      <c r="F5" s="110"/>
      <c r="G5" s="78">
        <f t="shared" ref="G5:G33" si="0">SUM(D5:F5)/3</f>
        <v>0</v>
      </c>
    </row>
    <row r="6" spans="2:7" ht="36">
      <c r="B6" s="108" t="s">
        <v>171</v>
      </c>
      <c r="C6" s="109" t="s">
        <v>172</v>
      </c>
      <c r="D6" s="110"/>
      <c r="E6" s="110"/>
      <c r="F6" s="110"/>
      <c r="G6" s="78">
        <f t="shared" si="0"/>
        <v>0</v>
      </c>
    </row>
    <row r="7" spans="2:7" ht="24">
      <c r="B7" s="108" t="s">
        <v>173</v>
      </c>
      <c r="C7" s="109" t="s">
        <v>174</v>
      </c>
      <c r="D7" s="110"/>
      <c r="E7" s="110"/>
      <c r="F7" s="110"/>
      <c r="G7" s="78">
        <f t="shared" si="0"/>
        <v>0</v>
      </c>
    </row>
    <row r="8" spans="2:7" ht="36">
      <c r="B8" s="108" t="s">
        <v>175</v>
      </c>
      <c r="C8" s="109" t="s">
        <v>176</v>
      </c>
      <c r="D8" s="110"/>
      <c r="E8" s="110"/>
      <c r="F8" s="110"/>
      <c r="G8" s="78">
        <f t="shared" si="0"/>
        <v>0</v>
      </c>
    </row>
    <row r="9" spans="2:7" ht="24">
      <c r="B9" s="108" t="s">
        <v>177</v>
      </c>
      <c r="C9" s="109" t="s">
        <v>178</v>
      </c>
      <c r="D9" s="110"/>
      <c r="E9" s="110"/>
      <c r="F9" s="110"/>
      <c r="G9" s="78">
        <f t="shared" si="0"/>
        <v>0</v>
      </c>
    </row>
    <row r="10" spans="2:7" ht="36">
      <c r="B10" s="108" t="s">
        <v>179</v>
      </c>
      <c r="C10" s="109" t="s">
        <v>180</v>
      </c>
      <c r="D10" s="110"/>
      <c r="E10" s="110"/>
      <c r="F10" s="110"/>
      <c r="G10" s="78">
        <f t="shared" si="0"/>
        <v>0</v>
      </c>
    </row>
    <row r="11" spans="2:7" ht="24">
      <c r="B11" s="108" t="s">
        <v>181</v>
      </c>
      <c r="C11" s="109" t="s">
        <v>182</v>
      </c>
      <c r="D11" s="110"/>
      <c r="E11" s="110"/>
      <c r="F11" s="110"/>
      <c r="G11" s="78">
        <f t="shared" si="0"/>
        <v>0</v>
      </c>
    </row>
    <row r="12" spans="2:7" ht="24">
      <c r="B12" s="108" t="s">
        <v>183</v>
      </c>
      <c r="C12" s="109" t="s">
        <v>184</v>
      </c>
      <c r="D12" s="110"/>
      <c r="E12" s="110"/>
      <c r="F12" s="110"/>
      <c r="G12" s="78">
        <f t="shared" si="0"/>
        <v>0</v>
      </c>
    </row>
    <row r="13" spans="2:7" ht="24">
      <c r="B13" s="108" t="s">
        <v>23</v>
      </c>
      <c r="C13" s="109" t="s">
        <v>185</v>
      </c>
      <c r="D13" s="110"/>
      <c r="E13" s="110"/>
      <c r="F13" s="110"/>
      <c r="G13" s="78">
        <f t="shared" si="0"/>
        <v>0</v>
      </c>
    </row>
    <row r="14" spans="2:7" ht="24">
      <c r="B14" s="108" t="s">
        <v>20</v>
      </c>
      <c r="C14" s="109" t="s">
        <v>186</v>
      </c>
      <c r="D14" s="110"/>
      <c r="E14" s="110"/>
      <c r="F14" s="110"/>
      <c r="G14" s="78">
        <f t="shared" si="0"/>
        <v>0</v>
      </c>
    </row>
    <row r="15" spans="2:7" ht="24">
      <c r="B15" s="108" t="s">
        <v>187</v>
      </c>
      <c r="C15" s="109" t="s">
        <v>188</v>
      </c>
      <c r="D15" s="110"/>
      <c r="E15" s="110"/>
      <c r="F15" s="110"/>
      <c r="G15" s="78">
        <f t="shared" si="0"/>
        <v>0</v>
      </c>
    </row>
    <row r="16" spans="2:7" ht="36">
      <c r="B16" s="108" t="s">
        <v>189</v>
      </c>
      <c r="C16" s="109" t="s">
        <v>190</v>
      </c>
      <c r="D16" s="110"/>
      <c r="E16" s="110"/>
      <c r="F16" s="110"/>
      <c r="G16" s="78">
        <f t="shared" si="0"/>
        <v>0</v>
      </c>
    </row>
    <row r="17" spans="2:7" ht="24">
      <c r="B17" s="108" t="s">
        <v>191</v>
      </c>
      <c r="C17" s="109" t="s">
        <v>192</v>
      </c>
      <c r="D17" s="110"/>
      <c r="E17" s="110"/>
      <c r="F17" s="110"/>
      <c r="G17" s="78">
        <f t="shared" si="0"/>
        <v>0</v>
      </c>
    </row>
    <row r="18" spans="2:7" ht="24">
      <c r="B18" s="108" t="s">
        <v>193</v>
      </c>
      <c r="C18" s="109" t="s">
        <v>194</v>
      </c>
      <c r="D18" s="110"/>
      <c r="E18" s="110"/>
      <c r="F18" s="110"/>
      <c r="G18" s="78">
        <f t="shared" si="0"/>
        <v>0</v>
      </c>
    </row>
    <row r="19" spans="2:7" ht="24">
      <c r="B19" s="108" t="s">
        <v>19</v>
      </c>
      <c r="C19" s="109" t="s">
        <v>195</v>
      </c>
      <c r="D19" s="110"/>
      <c r="E19" s="110"/>
      <c r="F19" s="110"/>
      <c r="G19" s="78">
        <f t="shared" si="0"/>
        <v>0</v>
      </c>
    </row>
    <row r="20" spans="2:7" ht="24">
      <c r="B20" s="108" t="s">
        <v>196</v>
      </c>
      <c r="C20" s="109" t="s">
        <v>197</v>
      </c>
      <c r="D20" s="110"/>
      <c r="E20" s="110"/>
      <c r="F20" s="110"/>
      <c r="G20" s="78">
        <f t="shared" si="0"/>
        <v>0</v>
      </c>
    </row>
    <row r="21" spans="2:7" ht="24">
      <c r="B21" s="108" t="s">
        <v>198</v>
      </c>
      <c r="C21" s="109" t="s">
        <v>199</v>
      </c>
      <c r="D21" s="110"/>
      <c r="E21" s="110"/>
      <c r="F21" s="110"/>
      <c r="G21" s="78">
        <f t="shared" si="0"/>
        <v>0</v>
      </c>
    </row>
    <row r="22" spans="2:7" ht="24">
      <c r="B22" s="108" t="s">
        <v>200</v>
      </c>
      <c r="C22" s="109" t="s">
        <v>201</v>
      </c>
      <c r="D22" s="110"/>
      <c r="E22" s="110"/>
      <c r="F22" s="110"/>
      <c r="G22" s="78">
        <f t="shared" si="0"/>
        <v>0</v>
      </c>
    </row>
    <row r="23" spans="2:7" ht="24">
      <c r="B23" s="108" t="s">
        <v>202</v>
      </c>
      <c r="C23" s="109" t="s">
        <v>203</v>
      </c>
      <c r="D23" s="110"/>
      <c r="E23" s="110"/>
      <c r="F23" s="110"/>
      <c r="G23" s="78">
        <f t="shared" si="0"/>
        <v>0</v>
      </c>
    </row>
    <row r="24" spans="2:7">
      <c r="B24" s="108" t="s">
        <v>204</v>
      </c>
      <c r="C24" s="109" t="s">
        <v>205</v>
      </c>
      <c r="D24" s="110"/>
      <c r="E24" s="110"/>
      <c r="F24" s="110"/>
      <c r="G24" s="78">
        <f t="shared" si="0"/>
        <v>0</v>
      </c>
    </row>
    <row r="25" spans="2:7" ht="24">
      <c r="B25" s="108" t="s">
        <v>206</v>
      </c>
      <c r="C25" s="109" t="s">
        <v>207</v>
      </c>
      <c r="D25" s="110"/>
      <c r="E25" s="110"/>
      <c r="F25" s="110"/>
      <c r="G25" s="78">
        <f t="shared" si="0"/>
        <v>0</v>
      </c>
    </row>
    <row r="26" spans="2:7" ht="24">
      <c r="B26" s="108" t="s">
        <v>208</v>
      </c>
      <c r="C26" s="109" t="s">
        <v>209</v>
      </c>
      <c r="D26" s="110"/>
      <c r="E26" s="110"/>
      <c r="F26" s="110"/>
      <c r="G26" s="78">
        <f t="shared" si="0"/>
        <v>0</v>
      </c>
    </row>
    <row r="27" spans="2:7" ht="24">
      <c r="B27" s="108" t="s">
        <v>210</v>
      </c>
      <c r="C27" s="109" t="s">
        <v>211</v>
      </c>
      <c r="D27" s="110"/>
      <c r="E27" s="110"/>
      <c r="F27" s="110"/>
      <c r="G27" s="78">
        <f t="shared" si="0"/>
        <v>0</v>
      </c>
    </row>
    <row r="28" spans="2:7" ht="24">
      <c r="B28" s="108" t="s">
        <v>212</v>
      </c>
      <c r="C28" s="109" t="s">
        <v>213</v>
      </c>
      <c r="D28" s="110"/>
      <c r="E28" s="110"/>
      <c r="F28" s="110"/>
      <c r="G28" s="78">
        <f t="shared" si="0"/>
        <v>0</v>
      </c>
    </row>
    <row r="29" spans="2:7" ht="24">
      <c r="B29" s="108" t="s">
        <v>214</v>
      </c>
      <c r="C29" s="109" t="s">
        <v>215</v>
      </c>
      <c r="D29" s="110"/>
      <c r="E29" s="110"/>
      <c r="F29" s="110"/>
      <c r="G29" s="78">
        <f t="shared" si="0"/>
        <v>0</v>
      </c>
    </row>
    <row r="30" spans="2:7" ht="24">
      <c r="B30" s="108" t="s">
        <v>216</v>
      </c>
      <c r="C30" s="109" t="s">
        <v>217</v>
      </c>
      <c r="D30" s="110"/>
      <c r="E30" s="110"/>
      <c r="F30" s="110"/>
      <c r="G30" s="78">
        <f t="shared" si="0"/>
        <v>0</v>
      </c>
    </row>
    <row r="31" spans="2:7" ht="24">
      <c r="B31" s="108" t="s">
        <v>218</v>
      </c>
      <c r="C31" s="109" t="s">
        <v>219</v>
      </c>
      <c r="D31" s="110"/>
      <c r="E31" s="110"/>
      <c r="F31" s="110"/>
      <c r="G31" s="78">
        <f t="shared" si="0"/>
        <v>0</v>
      </c>
    </row>
    <row r="32" spans="2:7" ht="24">
      <c r="B32" s="108" t="s">
        <v>220</v>
      </c>
      <c r="C32" s="109" t="s">
        <v>221</v>
      </c>
      <c r="D32" s="110"/>
      <c r="E32" s="110"/>
      <c r="F32" s="110"/>
      <c r="G32" s="78">
        <f t="shared" si="0"/>
        <v>0</v>
      </c>
    </row>
    <row r="33" spans="2:7" ht="36">
      <c r="B33" s="108" t="s">
        <v>222</v>
      </c>
      <c r="C33" s="109" t="s">
        <v>223</v>
      </c>
      <c r="D33" s="110"/>
      <c r="E33" s="110"/>
      <c r="F33" s="110"/>
      <c r="G33" s="78">
        <f t="shared" si="0"/>
        <v>0</v>
      </c>
    </row>
  </sheetData>
  <mergeCells count="3">
    <mergeCell ref="G2:G3"/>
    <mergeCell ref="B2:B3"/>
    <mergeCell ref="C2: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9B33-9964-46FC-9788-45016A2E878A}">
  <dimension ref="B2:E20"/>
  <sheetViews>
    <sheetView workbookViewId="0">
      <selection activeCell="I14" sqref="I14"/>
    </sheetView>
  </sheetViews>
  <sheetFormatPr defaultRowHeight="15"/>
  <cols>
    <col min="3" max="3" width="19.42578125" customWidth="1"/>
    <col min="4" max="4" width="26.5703125" customWidth="1"/>
    <col min="5" max="5" width="23" customWidth="1"/>
  </cols>
  <sheetData>
    <row r="2" spans="2:5">
      <c r="D2" s="54" t="s">
        <v>224</v>
      </c>
    </row>
    <row r="3" spans="2:5">
      <c r="D3" s="5" t="s">
        <v>18</v>
      </c>
      <c r="E3" s="158" t="s">
        <v>37</v>
      </c>
    </row>
    <row r="4" spans="2:5">
      <c r="B4" s="2" t="s">
        <v>38</v>
      </c>
      <c r="C4" s="2" t="s">
        <v>34</v>
      </c>
      <c r="D4" s="5" t="s">
        <v>35</v>
      </c>
      <c r="E4" s="159"/>
    </row>
    <row r="5" spans="2:5">
      <c r="B5" s="1">
        <v>1</v>
      </c>
      <c r="C5" s="112" t="s">
        <v>24</v>
      </c>
      <c r="D5" s="48">
        <v>10</v>
      </c>
      <c r="E5" s="1" t="str">
        <f>IF(D5&gt;=9,"Promotor",IF(D5&gt;=7,"Pasywny",IF(D5&lt;=6,"Krytyk")))</f>
        <v>Promotor</v>
      </c>
    </row>
    <row r="6" spans="2:5">
      <c r="B6" s="1">
        <v>2</v>
      </c>
      <c r="C6" s="112" t="s">
        <v>25</v>
      </c>
      <c r="D6" s="48">
        <v>9</v>
      </c>
      <c r="E6" s="1" t="str">
        <f t="shared" ref="E6:E14" si="0">IF(D6&gt;=9,"Promotor",IF(D6&gt;=7,"Pasywny",IF(D6&lt;=6,"Krytyk")))</f>
        <v>Promotor</v>
      </c>
    </row>
    <row r="7" spans="2:5">
      <c r="B7" s="1">
        <v>3</v>
      </c>
      <c r="C7" s="112" t="s">
        <v>26</v>
      </c>
      <c r="D7" s="48">
        <v>9</v>
      </c>
      <c r="E7" s="1" t="str">
        <f t="shared" si="0"/>
        <v>Promotor</v>
      </c>
    </row>
    <row r="8" spans="2:5">
      <c r="B8" s="1">
        <v>4</v>
      </c>
      <c r="C8" s="112" t="s">
        <v>27</v>
      </c>
      <c r="D8" s="48">
        <v>7</v>
      </c>
      <c r="E8" s="1" t="str">
        <f t="shared" si="0"/>
        <v>Pasywny</v>
      </c>
    </row>
    <row r="9" spans="2:5">
      <c r="B9" s="1">
        <v>5</v>
      </c>
      <c r="C9" s="112" t="s">
        <v>28</v>
      </c>
      <c r="D9" s="48">
        <v>10</v>
      </c>
      <c r="E9" s="1" t="str">
        <f t="shared" si="0"/>
        <v>Promotor</v>
      </c>
    </row>
    <row r="10" spans="2:5">
      <c r="B10" s="1">
        <v>6</v>
      </c>
      <c r="C10" s="53" t="s">
        <v>29</v>
      </c>
      <c r="D10" s="48">
        <v>5</v>
      </c>
      <c r="E10" s="1" t="str">
        <f t="shared" si="0"/>
        <v>Krytyk</v>
      </c>
    </row>
    <row r="11" spans="2:5">
      <c r="B11" s="1">
        <v>7</v>
      </c>
      <c r="C11" s="53" t="s">
        <v>30</v>
      </c>
      <c r="D11" s="48">
        <v>8</v>
      </c>
      <c r="E11" s="1" t="str">
        <f t="shared" si="0"/>
        <v>Pasywny</v>
      </c>
    </row>
    <row r="12" spans="2:5">
      <c r="B12" s="1">
        <v>8</v>
      </c>
      <c r="C12" s="53" t="s">
        <v>31</v>
      </c>
      <c r="D12" s="48">
        <v>9</v>
      </c>
      <c r="E12" s="1" t="str">
        <f t="shared" si="0"/>
        <v>Promotor</v>
      </c>
    </row>
    <row r="13" spans="2:5">
      <c r="B13" s="1">
        <v>9</v>
      </c>
      <c r="C13" s="53" t="s">
        <v>32</v>
      </c>
      <c r="D13" s="48">
        <v>10</v>
      </c>
      <c r="E13" s="1" t="str">
        <f t="shared" si="0"/>
        <v>Promotor</v>
      </c>
    </row>
    <row r="14" spans="2:5">
      <c r="B14" s="1">
        <v>10</v>
      </c>
      <c r="C14" s="53" t="s">
        <v>33</v>
      </c>
      <c r="D14" s="48">
        <v>9</v>
      </c>
      <c r="E14" s="1" t="str">
        <f t="shared" si="0"/>
        <v>Promotor</v>
      </c>
    </row>
    <row r="15" spans="2:5">
      <c r="B15" s="1"/>
      <c r="C15" s="53"/>
      <c r="D15" s="48"/>
      <c r="E15" s="1"/>
    </row>
    <row r="16" spans="2:5">
      <c r="B16" s="56">
        <f>COUNT(B5:B14)</f>
        <v>10</v>
      </c>
      <c r="C16" s="53"/>
      <c r="D16" s="48"/>
      <c r="E16" s="1"/>
    </row>
    <row r="17" spans="3:5">
      <c r="C17" s="55" t="s">
        <v>225</v>
      </c>
      <c r="D17" s="64">
        <f>E17/$B$16</f>
        <v>0.7</v>
      </c>
      <c r="E17" s="56">
        <f>COUNTIF(E5:E14,"Promotor")</f>
        <v>7</v>
      </c>
    </row>
    <row r="18" spans="3:5">
      <c r="C18" s="55" t="s">
        <v>226</v>
      </c>
      <c r="D18" s="64">
        <f>E18/$B$16</f>
        <v>0.2</v>
      </c>
      <c r="E18" s="56">
        <f>COUNTIF(E5:E14,"Pasywny")</f>
        <v>2</v>
      </c>
    </row>
    <row r="19" spans="3:5">
      <c r="C19" s="55" t="s">
        <v>227</v>
      </c>
      <c r="D19" s="64">
        <f>E19/$B$16</f>
        <v>0.1</v>
      </c>
      <c r="E19" s="56">
        <f>COUNTIF(E5:E14,"Krytyk")</f>
        <v>1</v>
      </c>
    </row>
    <row r="20" spans="3:5">
      <c r="C20" s="2" t="s">
        <v>36</v>
      </c>
      <c r="D20" s="65">
        <f>D17-D19</f>
        <v>0.6</v>
      </c>
      <c r="E20" s="113" t="str">
        <f>IF(D20&gt;=0.6,"firma odnosząca sukcesy",IF(D20&gt;=0.3,"musisz więcej pracować nad tworzeniem pozytywnej opinii o swojej firmie",IF(D20&lt;0.3,"musisz pilnie podjąć działania")))</f>
        <v>firma odnosząca sukcesy</v>
      </c>
    </row>
  </sheetData>
  <mergeCells count="1">
    <mergeCell ref="E3:E4"/>
  </mergeCells>
  <phoneticPr fontId="1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B1366-01B1-4D89-9C32-FBC0A40B4B1E}">
  <dimension ref="B2:E9"/>
  <sheetViews>
    <sheetView workbookViewId="0">
      <selection activeCell="E4" sqref="E4"/>
    </sheetView>
  </sheetViews>
  <sheetFormatPr defaultRowHeight="15"/>
  <cols>
    <col min="2" max="2" width="11.42578125" customWidth="1"/>
    <col min="3" max="3" width="23.7109375" customWidth="1"/>
    <col min="4" max="4" width="55.7109375" customWidth="1"/>
    <col min="5" max="5" width="55.140625" customWidth="1"/>
  </cols>
  <sheetData>
    <row r="2" spans="2:5">
      <c r="B2" s="2" t="s">
        <v>228</v>
      </c>
      <c r="C2" s="2" t="s">
        <v>229</v>
      </c>
      <c r="D2" s="2" t="s">
        <v>78</v>
      </c>
      <c r="E2" s="2" t="s">
        <v>101</v>
      </c>
    </row>
    <row r="3" spans="2:5" ht="225">
      <c r="B3" s="59">
        <v>1</v>
      </c>
      <c r="C3" s="58" t="s">
        <v>231</v>
      </c>
      <c r="D3" s="57" t="s">
        <v>233</v>
      </c>
      <c r="E3" s="114" t="s">
        <v>234</v>
      </c>
    </row>
    <row r="4" spans="2:5" ht="120">
      <c r="B4" s="59">
        <v>2</v>
      </c>
      <c r="C4" s="58" t="s">
        <v>232</v>
      </c>
      <c r="D4" s="57" t="s">
        <v>240</v>
      </c>
      <c r="E4" s="42" t="s">
        <v>241</v>
      </c>
    </row>
    <row r="5" spans="2:5" ht="195">
      <c r="B5" s="59">
        <v>3</v>
      </c>
      <c r="C5" s="58" t="s">
        <v>235</v>
      </c>
      <c r="D5" s="57" t="s">
        <v>242</v>
      </c>
      <c r="E5" s="57" t="s">
        <v>251</v>
      </c>
    </row>
    <row r="6" spans="2:5" ht="150">
      <c r="B6" s="59">
        <v>4</v>
      </c>
      <c r="C6" s="58" t="s">
        <v>236</v>
      </c>
      <c r="D6" s="57" t="s">
        <v>243</v>
      </c>
      <c r="E6" s="57" t="s">
        <v>250</v>
      </c>
    </row>
    <row r="7" spans="2:5" ht="105">
      <c r="B7" s="59">
        <v>5</v>
      </c>
      <c r="C7" s="58" t="s">
        <v>237</v>
      </c>
      <c r="D7" s="57" t="s">
        <v>244</v>
      </c>
      <c r="E7" s="57" t="s">
        <v>249</v>
      </c>
    </row>
    <row r="8" spans="2:5" ht="225">
      <c r="B8" s="59">
        <v>6</v>
      </c>
      <c r="C8" s="58" t="s">
        <v>238</v>
      </c>
      <c r="D8" s="57" t="s">
        <v>245</v>
      </c>
      <c r="E8" s="57" t="s">
        <v>248</v>
      </c>
    </row>
    <row r="9" spans="2:5" ht="150">
      <c r="B9" s="59">
        <v>7</v>
      </c>
      <c r="C9" s="58" t="s">
        <v>239</v>
      </c>
      <c r="D9" s="57" t="s">
        <v>246</v>
      </c>
      <c r="E9" s="57" t="s">
        <v>247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36558-2BF2-40E0-B0DB-19D2FAE1510B}">
  <dimension ref="B2:E30"/>
  <sheetViews>
    <sheetView zoomScale="70" zoomScaleNormal="70" workbookViewId="0">
      <selection activeCell="B3" sqref="B3:B9"/>
    </sheetView>
  </sheetViews>
  <sheetFormatPr defaultRowHeight="15"/>
  <cols>
    <col min="3" max="3" width="25.140625" style="51" customWidth="1"/>
    <col min="4" max="4" width="48.85546875" customWidth="1"/>
    <col min="5" max="5" width="58.42578125" customWidth="1"/>
  </cols>
  <sheetData>
    <row r="2" spans="2:5">
      <c r="B2" s="61" t="s">
        <v>228</v>
      </c>
      <c r="C2" s="60" t="s">
        <v>230</v>
      </c>
      <c r="D2" s="61" t="s">
        <v>101</v>
      </c>
      <c r="E2" s="61" t="s">
        <v>260</v>
      </c>
    </row>
    <row r="3" spans="2:5" ht="29.1" customHeight="1">
      <c r="B3" s="162" t="s">
        <v>259</v>
      </c>
      <c r="C3" s="161" t="s">
        <v>252</v>
      </c>
      <c r="D3" s="116" t="s">
        <v>253</v>
      </c>
      <c r="E3" s="115"/>
    </row>
    <row r="4" spans="2:5" ht="25.5">
      <c r="B4" s="163"/>
      <c r="C4" s="161"/>
      <c r="D4" s="116" t="s">
        <v>254</v>
      </c>
      <c r="E4" s="89"/>
    </row>
    <row r="5" spans="2:5">
      <c r="B5" s="163"/>
      <c r="C5" s="161"/>
      <c r="D5" s="116" t="s">
        <v>255</v>
      </c>
      <c r="E5" s="89"/>
    </row>
    <row r="6" spans="2:5" ht="25.5">
      <c r="B6" s="163"/>
      <c r="C6" s="161"/>
      <c r="D6" s="116" t="s">
        <v>256</v>
      </c>
      <c r="E6" s="89"/>
    </row>
    <row r="7" spans="2:5" ht="51">
      <c r="B7" s="163"/>
      <c r="C7" s="161"/>
      <c r="D7" s="116" t="s">
        <v>257</v>
      </c>
      <c r="E7" s="89"/>
    </row>
    <row r="8" spans="2:5">
      <c r="B8" s="163"/>
      <c r="C8" s="161"/>
      <c r="D8" s="116" t="s">
        <v>258</v>
      </c>
      <c r="E8" s="89"/>
    </row>
    <row r="9" spans="2:5" ht="90">
      <c r="B9" s="164"/>
      <c r="C9" s="161"/>
      <c r="D9" s="63" t="s">
        <v>264</v>
      </c>
      <c r="E9" s="62" t="s">
        <v>265</v>
      </c>
    </row>
    <row r="10" spans="2:5">
      <c r="C10"/>
    </row>
    <row r="11" spans="2:5" ht="29.1" customHeight="1">
      <c r="B11" s="160" t="s">
        <v>261</v>
      </c>
      <c r="C11" s="161" t="s">
        <v>269</v>
      </c>
      <c r="D11" s="117" t="s">
        <v>266</v>
      </c>
      <c r="E11" s="89"/>
    </row>
    <row r="12" spans="2:5">
      <c r="B12" s="160"/>
      <c r="C12" s="161"/>
      <c r="D12" s="117" t="s">
        <v>267</v>
      </c>
      <c r="E12" s="89"/>
    </row>
    <row r="13" spans="2:5" ht="30">
      <c r="B13" s="160"/>
      <c r="C13" s="161"/>
      <c r="D13" s="117" t="s">
        <v>268</v>
      </c>
      <c r="E13" s="89"/>
    </row>
    <row r="14" spans="2:5" ht="30">
      <c r="B14" s="160"/>
      <c r="C14" s="161"/>
      <c r="D14" s="63" t="s">
        <v>264</v>
      </c>
      <c r="E14" s="62" t="s">
        <v>270</v>
      </c>
    </row>
    <row r="16" spans="2:5" ht="29.1" customHeight="1">
      <c r="B16" s="160" t="s">
        <v>262</v>
      </c>
      <c r="C16" s="161" t="s">
        <v>271</v>
      </c>
      <c r="D16" s="118" t="s">
        <v>272</v>
      </c>
      <c r="E16" s="89"/>
    </row>
    <row r="17" spans="2:5">
      <c r="B17" s="160"/>
      <c r="C17" s="161"/>
      <c r="D17" s="117" t="s">
        <v>273</v>
      </c>
      <c r="E17" s="89"/>
    </row>
    <row r="18" spans="2:5">
      <c r="B18" s="160"/>
      <c r="C18" s="161"/>
      <c r="D18" s="117" t="s">
        <v>274</v>
      </c>
      <c r="E18" s="89"/>
    </row>
    <row r="19" spans="2:5">
      <c r="B19" s="160"/>
      <c r="C19" s="161"/>
      <c r="D19" s="117" t="s">
        <v>275</v>
      </c>
      <c r="E19" s="89"/>
    </row>
    <row r="20" spans="2:5">
      <c r="B20" s="160"/>
      <c r="C20" s="161"/>
      <c r="D20" s="118" t="s">
        <v>276</v>
      </c>
      <c r="E20" s="89"/>
    </row>
    <row r="21" spans="2:5">
      <c r="B21" s="160"/>
      <c r="C21" s="161"/>
      <c r="D21" s="117" t="s">
        <v>277</v>
      </c>
      <c r="E21" s="89"/>
    </row>
    <row r="22" spans="2:5">
      <c r="B22" s="160"/>
      <c r="C22" s="161"/>
      <c r="D22" s="118" t="s">
        <v>278</v>
      </c>
      <c r="E22" s="89"/>
    </row>
    <row r="23" spans="2:5">
      <c r="B23" s="160"/>
      <c r="C23" s="161"/>
      <c r="D23" s="117" t="s">
        <v>279</v>
      </c>
      <c r="E23" s="89"/>
    </row>
    <row r="24" spans="2:5">
      <c r="B24" s="160"/>
      <c r="C24" s="161"/>
      <c r="D24" s="118" t="s">
        <v>280</v>
      </c>
      <c r="E24" s="89"/>
    </row>
    <row r="25" spans="2:5" ht="30">
      <c r="B25" s="160"/>
      <c r="C25" s="161"/>
      <c r="D25" s="63" t="s">
        <v>264</v>
      </c>
      <c r="E25" s="62" t="s">
        <v>286</v>
      </c>
    </row>
    <row r="27" spans="2:5">
      <c r="B27" s="160" t="s">
        <v>263</v>
      </c>
      <c r="C27" s="161" t="s">
        <v>281</v>
      </c>
      <c r="D27" s="118" t="s">
        <v>282</v>
      </c>
      <c r="E27" s="89"/>
    </row>
    <row r="28" spans="2:5" ht="30">
      <c r="B28" s="160"/>
      <c r="C28" s="161"/>
      <c r="D28" s="117" t="s">
        <v>283</v>
      </c>
      <c r="E28" s="89"/>
    </row>
    <row r="29" spans="2:5">
      <c r="B29" s="160"/>
      <c r="C29" s="161"/>
      <c r="D29" s="117" t="s">
        <v>284</v>
      </c>
      <c r="E29" s="89"/>
    </row>
    <row r="30" spans="2:5" ht="45">
      <c r="B30" s="160"/>
      <c r="C30" s="161"/>
      <c r="D30" s="63" t="s">
        <v>264</v>
      </c>
      <c r="E30" s="66" t="s">
        <v>285</v>
      </c>
    </row>
  </sheetData>
  <mergeCells count="8">
    <mergeCell ref="B16:B25"/>
    <mergeCell ref="C16:C25"/>
    <mergeCell ref="C27:C30"/>
    <mergeCell ref="B27:B30"/>
    <mergeCell ref="C3:C9"/>
    <mergeCell ref="B3:B9"/>
    <mergeCell ref="C11:C14"/>
    <mergeCell ref="B11:B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C01EB-2114-4180-A245-D811E0C731BE}">
  <dimension ref="B2:E46"/>
  <sheetViews>
    <sheetView workbookViewId="0">
      <selection activeCell="D44" sqref="D44"/>
    </sheetView>
  </sheetViews>
  <sheetFormatPr defaultRowHeight="14.1" customHeight="1"/>
  <cols>
    <col min="3" max="3" width="40.5703125" customWidth="1"/>
    <col min="4" max="4" width="45.85546875" customWidth="1"/>
    <col min="5" max="5" width="35.42578125" customWidth="1"/>
  </cols>
  <sheetData>
    <row r="2" spans="2:5" ht="14.1" customHeight="1">
      <c r="B2" s="61" t="s">
        <v>228</v>
      </c>
      <c r="C2" s="60" t="s">
        <v>230</v>
      </c>
      <c r="D2" s="61" t="s">
        <v>101</v>
      </c>
      <c r="E2" s="61" t="s">
        <v>260</v>
      </c>
    </row>
    <row r="3" spans="2:5" ht="14.1" customHeight="1">
      <c r="B3" s="160" t="s">
        <v>259</v>
      </c>
      <c r="C3" s="165" t="s">
        <v>39</v>
      </c>
      <c r="D3" s="119" t="s">
        <v>290</v>
      </c>
      <c r="E3" s="89"/>
    </row>
    <row r="4" spans="2:5" ht="14.1" customHeight="1">
      <c r="B4" s="160"/>
      <c r="C4" s="166"/>
      <c r="D4" s="120" t="s">
        <v>291</v>
      </c>
      <c r="E4" s="89"/>
    </row>
    <row r="5" spans="2:5" ht="14.1" customHeight="1">
      <c r="B5" s="160"/>
      <c r="C5" s="166"/>
      <c r="D5" s="120" t="s">
        <v>292</v>
      </c>
      <c r="E5" s="89"/>
    </row>
    <row r="6" spans="2:5" ht="15">
      <c r="B6" s="160"/>
      <c r="C6" s="166"/>
      <c r="D6" s="120" t="s">
        <v>293</v>
      </c>
      <c r="E6" s="89"/>
    </row>
    <row r="7" spans="2:5" ht="45">
      <c r="B7" s="160"/>
      <c r="C7" s="167"/>
      <c r="D7" s="63" t="s">
        <v>264</v>
      </c>
      <c r="E7" s="44" t="s">
        <v>294</v>
      </c>
    </row>
    <row r="9" spans="2:5" ht="15">
      <c r="B9" s="160" t="s">
        <v>261</v>
      </c>
      <c r="C9" s="168" t="s">
        <v>298</v>
      </c>
      <c r="D9" s="119" t="s">
        <v>295</v>
      </c>
      <c r="E9" s="89"/>
    </row>
    <row r="10" spans="2:5" ht="14.1" customHeight="1">
      <c r="B10" s="160"/>
      <c r="C10" s="168"/>
      <c r="D10" s="120" t="s">
        <v>296</v>
      </c>
      <c r="E10" s="89"/>
    </row>
    <row r="11" spans="2:5" ht="14.1" customHeight="1">
      <c r="B11" s="160"/>
      <c r="C11" s="168"/>
      <c r="D11" s="120" t="s">
        <v>301</v>
      </c>
      <c r="E11" s="89"/>
    </row>
    <row r="12" spans="2:5" ht="25.5">
      <c r="B12" s="160"/>
      <c r="C12" s="168"/>
      <c r="D12" s="116" t="s">
        <v>297</v>
      </c>
      <c r="E12" s="89"/>
    </row>
    <row r="13" spans="2:5" ht="60">
      <c r="B13" s="160"/>
      <c r="C13" s="168"/>
      <c r="D13" s="63" t="s">
        <v>264</v>
      </c>
      <c r="E13" s="66" t="s">
        <v>299</v>
      </c>
    </row>
    <row r="15" spans="2:5" ht="14.1" customHeight="1">
      <c r="B15" s="162" t="s">
        <v>262</v>
      </c>
      <c r="C15" s="165" t="s">
        <v>300</v>
      </c>
      <c r="D15" s="121" t="s">
        <v>302</v>
      </c>
      <c r="E15" s="89"/>
    </row>
    <row r="16" spans="2:5" ht="14.1" customHeight="1">
      <c r="B16" s="163"/>
      <c r="C16" s="166"/>
      <c r="D16" s="120" t="s">
        <v>303</v>
      </c>
      <c r="E16" s="89"/>
    </row>
    <row r="17" spans="2:5" ht="14.1" customHeight="1">
      <c r="B17" s="163"/>
      <c r="C17" s="166"/>
      <c r="D17" s="120" t="s">
        <v>306</v>
      </c>
      <c r="E17" s="89"/>
    </row>
    <row r="18" spans="2:5" ht="14.1" customHeight="1">
      <c r="B18" s="163"/>
      <c r="C18" s="166"/>
      <c r="D18" s="120" t="s">
        <v>304</v>
      </c>
      <c r="E18" s="89"/>
    </row>
    <row r="19" spans="2:5" ht="45">
      <c r="B19" s="164"/>
      <c r="C19" s="167"/>
      <c r="D19" s="63" t="s">
        <v>264</v>
      </c>
      <c r="E19" s="66" t="s">
        <v>305</v>
      </c>
    </row>
    <row r="21" spans="2:5" ht="14.1" customHeight="1">
      <c r="B21" s="160" t="s">
        <v>263</v>
      </c>
      <c r="C21" s="165" t="s">
        <v>307</v>
      </c>
      <c r="D21" s="121" t="s">
        <v>308</v>
      </c>
      <c r="E21" s="89"/>
    </row>
    <row r="22" spans="2:5" ht="14.1" customHeight="1">
      <c r="B22" s="160"/>
      <c r="C22" s="166"/>
      <c r="D22" s="120" t="s">
        <v>309</v>
      </c>
      <c r="E22" s="89"/>
    </row>
    <row r="23" spans="2:5" ht="14.1" customHeight="1">
      <c r="B23" s="160"/>
      <c r="C23" s="166"/>
      <c r="D23" s="120" t="s">
        <v>310</v>
      </c>
      <c r="E23" s="89"/>
    </row>
    <row r="24" spans="2:5" ht="14.1" customHeight="1">
      <c r="B24" s="160"/>
      <c r="C24" s="166"/>
      <c r="D24" s="120" t="s">
        <v>311</v>
      </c>
      <c r="E24" s="89"/>
    </row>
    <row r="25" spans="2:5" ht="14.1" customHeight="1">
      <c r="B25" s="160"/>
      <c r="C25" s="166"/>
      <c r="D25" s="120" t="s">
        <v>312</v>
      </c>
      <c r="E25" s="89"/>
    </row>
    <row r="26" spans="2:5" ht="45">
      <c r="B26" s="160"/>
      <c r="C26" s="167"/>
      <c r="D26" s="63" t="s">
        <v>264</v>
      </c>
      <c r="E26" s="44" t="s">
        <v>313</v>
      </c>
    </row>
    <row r="27" spans="2:5" ht="15"/>
    <row r="28" spans="2:5" ht="14.1" customHeight="1">
      <c r="B28" s="160" t="s">
        <v>287</v>
      </c>
      <c r="C28" s="169" t="s">
        <v>314</v>
      </c>
      <c r="D28" s="119" t="s">
        <v>315</v>
      </c>
      <c r="E28" s="89"/>
    </row>
    <row r="29" spans="2:5" ht="14.1" customHeight="1">
      <c r="B29" s="160"/>
      <c r="C29" s="169"/>
      <c r="D29" s="116" t="s">
        <v>316</v>
      </c>
      <c r="E29" s="89"/>
    </row>
    <row r="30" spans="2:5" ht="25.5">
      <c r="B30" s="160"/>
      <c r="C30" s="169"/>
      <c r="D30" s="116" t="s">
        <v>317</v>
      </c>
      <c r="E30" s="89"/>
    </row>
    <row r="31" spans="2:5" ht="25.5">
      <c r="B31" s="160"/>
      <c r="C31" s="169"/>
      <c r="D31" s="116" t="s">
        <v>318</v>
      </c>
      <c r="E31" s="89"/>
    </row>
    <row r="32" spans="2:5" ht="14.1" customHeight="1">
      <c r="B32" s="160"/>
      <c r="C32" s="169"/>
      <c r="D32" s="116" t="s">
        <v>319</v>
      </c>
      <c r="E32" s="89"/>
    </row>
    <row r="33" spans="2:5" ht="44.45" customHeight="1">
      <c r="B33" s="160"/>
      <c r="C33" s="169"/>
      <c r="D33" s="63" t="s">
        <v>264</v>
      </c>
      <c r="E33" s="44" t="s">
        <v>320</v>
      </c>
    </row>
    <row r="35" spans="2:5" ht="14.1" customHeight="1">
      <c r="B35" s="160" t="s">
        <v>288</v>
      </c>
      <c r="C35" s="168" t="s">
        <v>321</v>
      </c>
      <c r="D35" s="119" t="s">
        <v>322</v>
      </c>
      <c r="E35" s="122"/>
    </row>
    <row r="36" spans="2:5" ht="14.1" customHeight="1">
      <c r="B36" s="160"/>
      <c r="C36" s="168"/>
      <c r="D36" s="116" t="s">
        <v>323</v>
      </c>
      <c r="E36" s="122"/>
    </row>
    <row r="37" spans="2:5" ht="14.1" customHeight="1">
      <c r="B37" s="160"/>
      <c r="C37" s="168"/>
      <c r="D37" s="116" t="s">
        <v>324</v>
      </c>
      <c r="E37" s="122"/>
    </row>
    <row r="38" spans="2:5" ht="15">
      <c r="B38" s="160"/>
      <c r="C38" s="168"/>
      <c r="D38" s="116" t="s">
        <v>325</v>
      </c>
      <c r="E38" s="122"/>
    </row>
    <row r="39" spans="2:5" ht="42" customHeight="1">
      <c r="B39" s="160"/>
      <c r="C39" s="168"/>
      <c r="D39" s="59" t="s">
        <v>264</v>
      </c>
      <c r="E39" s="42" t="s">
        <v>326</v>
      </c>
    </row>
    <row r="41" spans="2:5" ht="15">
      <c r="B41" s="162" t="s">
        <v>289</v>
      </c>
      <c r="C41" s="165" t="s">
        <v>327</v>
      </c>
      <c r="D41" s="119" t="s">
        <v>328</v>
      </c>
      <c r="E41" s="89"/>
    </row>
    <row r="42" spans="2:5" ht="15">
      <c r="B42" s="163"/>
      <c r="C42" s="166"/>
      <c r="D42" s="116" t="s">
        <v>329</v>
      </c>
      <c r="E42" s="89"/>
    </row>
    <row r="43" spans="2:5" ht="25.5">
      <c r="B43" s="163"/>
      <c r="C43" s="166"/>
      <c r="D43" s="116" t="s">
        <v>330</v>
      </c>
      <c r="E43" s="89"/>
    </row>
    <row r="44" spans="2:5" ht="25.5">
      <c r="B44" s="163"/>
      <c r="C44" s="166"/>
      <c r="D44" s="116" t="s">
        <v>331</v>
      </c>
      <c r="E44" s="89"/>
    </row>
    <row r="45" spans="2:5" ht="25.5">
      <c r="B45" s="163"/>
      <c r="C45" s="166"/>
      <c r="D45" s="116" t="s">
        <v>332</v>
      </c>
      <c r="E45" s="89"/>
    </row>
    <row r="46" spans="2:5" ht="60">
      <c r="B46" s="164"/>
      <c r="C46" s="167"/>
      <c r="D46" s="59" t="s">
        <v>264</v>
      </c>
      <c r="E46" s="42" t="s">
        <v>333</v>
      </c>
    </row>
  </sheetData>
  <mergeCells count="14">
    <mergeCell ref="B41:B46"/>
    <mergeCell ref="C41:C46"/>
    <mergeCell ref="C21:C26"/>
    <mergeCell ref="B21:B26"/>
    <mergeCell ref="C28:C33"/>
    <mergeCell ref="B28:B33"/>
    <mergeCell ref="C35:C39"/>
    <mergeCell ref="B35:B39"/>
    <mergeCell ref="B3:B7"/>
    <mergeCell ref="C3:C7"/>
    <mergeCell ref="B9:B13"/>
    <mergeCell ref="C9:C13"/>
    <mergeCell ref="B15:B19"/>
    <mergeCell ref="C15:C19"/>
  </mergeCells>
  <phoneticPr fontId="18"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F6A5-E2F2-4943-A25B-FB513C16303C}">
  <dimension ref="C2:F10"/>
  <sheetViews>
    <sheetView topLeftCell="A7" workbookViewId="0">
      <selection activeCell="F11" sqref="F11"/>
    </sheetView>
  </sheetViews>
  <sheetFormatPr defaultRowHeight="15"/>
  <cols>
    <col min="3" max="3" width="57.7109375" customWidth="1"/>
    <col min="4" max="4" width="13.85546875" customWidth="1"/>
    <col min="5" max="5" width="15.7109375" customWidth="1"/>
    <col min="6" max="6" width="14.85546875" customWidth="1"/>
  </cols>
  <sheetData>
    <row r="2" spans="3:6">
      <c r="C2" s="170" t="s">
        <v>339</v>
      </c>
      <c r="D2" s="43" t="s">
        <v>340</v>
      </c>
      <c r="E2" s="43" t="s">
        <v>43</v>
      </c>
      <c r="F2" s="171" t="s">
        <v>341</v>
      </c>
    </row>
    <row r="3" spans="3:6">
      <c r="C3" s="170"/>
      <c r="D3" s="67" t="s">
        <v>21</v>
      </c>
      <c r="E3" s="67" t="s">
        <v>40</v>
      </c>
      <c r="F3" s="172"/>
    </row>
    <row r="4" spans="3:6" ht="30.75" thickBot="1">
      <c r="C4" s="123" t="s">
        <v>334</v>
      </c>
      <c r="D4" s="1">
        <v>5</v>
      </c>
      <c r="E4" s="1">
        <v>0.2</v>
      </c>
      <c r="F4" s="9">
        <f>D4*E4</f>
        <v>1</v>
      </c>
    </row>
    <row r="5" spans="3:6" ht="30.75" thickBot="1">
      <c r="C5" s="123" t="s">
        <v>335</v>
      </c>
      <c r="D5" s="1">
        <v>4</v>
      </c>
      <c r="E5" s="1">
        <v>0.3</v>
      </c>
      <c r="F5" s="9">
        <f t="shared" ref="F5:F8" si="0">D5*E5</f>
        <v>1.2</v>
      </c>
    </row>
    <row r="6" spans="3:6" ht="15.75" thickBot="1">
      <c r="C6" s="123" t="s">
        <v>336</v>
      </c>
      <c r="D6" s="1">
        <v>5</v>
      </c>
      <c r="E6" s="1">
        <v>0.1</v>
      </c>
      <c r="F6" s="9">
        <f t="shared" si="0"/>
        <v>0.5</v>
      </c>
    </row>
    <row r="7" spans="3:6" ht="30.75" thickBot="1">
      <c r="C7" s="123" t="s">
        <v>337</v>
      </c>
      <c r="D7" s="1">
        <v>5</v>
      </c>
      <c r="E7" s="1">
        <v>0.3</v>
      </c>
      <c r="F7" s="9">
        <f t="shared" si="0"/>
        <v>1.5</v>
      </c>
    </row>
    <row r="8" spans="3:6" ht="30.75" thickBot="1">
      <c r="C8" s="123" t="s">
        <v>338</v>
      </c>
      <c r="D8" s="1">
        <v>5</v>
      </c>
      <c r="E8" s="1">
        <v>0.1</v>
      </c>
      <c r="F8" s="9">
        <f t="shared" si="0"/>
        <v>0.5</v>
      </c>
    </row>
    <row r="9" spans="3:6">
      <c r="E9" s="47">
        <f>SUM(E4:E8)</f>
        <v>0.99999999999999989</v>
      </c>
      <c r="F9" s="69">
        <f>SUM(F4:F8)</f>
        <v>4.7</v>
      </c>
    </row>
    <row r="10" spans="3:6" ht="83.45" customHeight="1">
      <c r="E10" s="68" t="str">
        <f>IF(E9=1,"ok","error-sum up to 1.0")</f>
        <v>ok</v>
      </c>
      <c r="F10" s="70" t="str">
        <f>IF(F9&gt;=4.1,"system spełnia swoją funkcję",IF(F9&gt;=3.1,"system lub niektóre procesy wymagają korekty",IF(F9&gt;=2.1,"system musi zostać poddany szczegółowej analizie",IF(F9&lt;2,"system najprawdopodobniej będzie wymagał pogłębionego audytu i zmian w funkcjonalności/procesach"))))</f>
        <v>system spełnia swoją funkcję</v>
      </c>
    </row>
  </sheetData>
  <mergeCells count="2">
    <mergeCell ref="C2:C3"/>
    <mergeCell ref="F2: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E29FA-17E3-42DA-89BF-C358E169AC79}">
  <dimension ref="C2:H13"/>
  <sheetViews>
    <sheetView workbookViewId="0">
      <selection activeCell="J5" sqref="J5"/>
    </sheetView>
  </sheetViews>
  <sheetFormatPr defaultRowHeight="15"/>
  <cols>
    <col min="3" max="3" width="47.7109375" customWidth="1"/>
    <col min="4" max="8" width="10.7109375" style="51" customWidth="1"/>
  </cols>
  <sheetData>
    <row r="2" spans="3:8" ht="38.25">
      <c r="C2" s="170" t="s">
        <v>342</v>
      </c>
      <c r="D2" s="125" t="s">
        <v>343</v>
      </c>
      <c r="E2" s="125" t="s">
        <v>344</v>
      </c>
      <c r="F2" s="125" t="s">
        <v>345</v>
      </c>
      <c r="G2" s="125" t="s">
        <v>346</v>
      </c>
      <c r="H2" s="125" t="s">
        <v>347</v>
      </c>
    </row>
    <row r="3" spans="3:8">
      <c r="C3" s="170"/>
      <c r="D3" s="124">
        <v>1</v>
      </c>
      <c r="E3" s="124">
        <v>2</v>
      </c>
      <c r="F3" s="124">
        <v>3</v>
      </c>
      <c r="G3" s="124">
        <v>4</v>
      </c>
      <c r="H3" s="124">
        <v>5</v>
      </c>
    </row>
    <row r="4" spans="3:8" ht="25.5">
      <c r="C4" s="116" t="s">
        <v>348</v>
      </c>
      <c r="D4" s="126"/>
      <c r="E4" s="52"/>
      <c r="F4" s="52"/>
      <c r="G4" s="52"/>
      <c r="H4" s="52">
        <v>5</v>
      </c>
    </row>
    <row r="5" spans="3:8" ht="25.5">
      <c r="C5" s="116" t="s">
        <v>349</v>
      </c>
      <c r="D5" s="126"/>
      <c r="E5" s="52">
        <v>2</v>
      </c>
      <c r="F5" s="52"/>
      <c r="G5" s="52"/>
      <c r="H5" s="52"/>
    </row>
    <row r="6" spans="3:8" ht="25.5">
      <c r="C6" s="116" t="s">
        <v>350</v>
      </c>
      <c r="D6" s="126"/>
      <c r="E6" s="52"/>
      <c r="F6" s="52"/>
      <c r="G6" s="52">
        <v>4</v>
      </c>
      <c r="H6" s="52"/>
    </row>
    <row r="7" spans="3:8" ht="25.5">
      <c r="C7" s="116" t="s">
        <v>351</v>
      </c>
      <c r="D7" s="126"/>
      <c r="E7" s="52"/>
      <c r="F7" s="52"/>
      <c r="G7" s="52"/>
      <c r="H7" s="52">
        <v>5</v>
      </c>
    </row>
    <row r="8" spans="3:8" ht="25.5">
      <c r="C8" s="116" t="s">
        <v>352</v>
      </c>
      <c r="D8" s="126"/>
      <c r="E8" s="52"/>
      <c r="F8" s="52"/>
      <c r="G8" s="52"/>
      <c r="H8" s="52">
        <v>5</v>
      </c>
    </row>
    <row r="9" spans="3:8">
      <c r="C9" s="127" t="s">
        <v>353</v>
      </c>
      <c r="D9" s="173">
        <f>AVERAGE(D4:H8)</f>
        <v>4.2</v>
      </c>
      <c r="E9" s="173"/>
      <c r="F9" s="173"/>
      <c r="G9" s="173"/>
      <c r="H9" s="173"/>
    </row>
    <row r="10" spans="3:8" ht="72.95" customHeight="1">
      <c r="C10" s="130" t="s">
        <v>354</v>
      </c>
      <c r="D10" s="174" t="str">
        <f>IF(D9&gt;=4.1,"na pewno potrzebujesz systemu CRM w chmurze",IF(D9&gt;=3.1,"system w chmurze byłby dobrym rozwiązaniem, ale musi być prosty","możesz skorzystać z systemu stacjonarnego"))</f>
        <v>na pewno potrzebujesz systemu CRM w chmurze</v>
      </c>
      <c r="E10" s="174"/>
      <c r="F10" s="174"/>
      <c r="G10" s="174"/>
      <c r="H10" s="174"/>
    </row>
    <row r="12" spans="3:8" ht="18">
      <c r="D12" s="128"/>
    </row>
    <row r="13" spans="3:8">
      <c r="D13" s="129"/>
    </row>
  </sheetData>
  <mergeCells count="3">
    <mergeCell ref="C2:C3"/>
    <mergeCell ref="D9:H9"/>
    <mergeCell ref="D10:H1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0348D-926B-42B7-9A28-4BF7A39F0498}">
  <dimension ref="B2:I23"/>
  <sheetViews>
    <sheetView topLeftCell="B1" workbookViewId="0">
      <selection activeCell="D9" sqref="D9"/>
    </sheetView>
  </sheetViews>
  <sheetFormatPr defaultRowHeight="15"/>
  <cols>
    <col min="2" max="2" width="50.42578125" customWidth="1"/>
    <col min="4" max="4" width="12.85546875" customWidth="1"/>
    <col min="7" max="7" width="12.42578125" customWidth="1"/>
    <col min="9" max="9" width="51.140625" customWidth="1"/>
  </cols>
  <sheetData>
    <row r="2" spans="2:9">
      <c r="B2" s="175" t="s">
        <v>355</v>
      </c>
      <c r="C2" s="175"/>
      <c r="D2" s="175"/>
      <c r="E2" s="175"/>
      <c r="F2" s="175"/>
      <c r="G2" s="175"/>
      <c r="H2" s="175"/>
      <c r="I2" s="175"/>
    </row>
    <row r="3" spans="2:9">
      <c r="B3" s="176" t="s">
        <v>356</v>
      </c>
      <c r="C3" s="49" t="s">
        <v>340</v>
      </c>
      <c r="D3" s="49" t="s">
        <v>43</v>
      </c>
      <c r="E3" s="178" t="s">
        <v>341</v>
      </c>
      <c r="F3" s="180" t="s">
        <v>341</v>
      </c>
      <c r="G3" s="75" t="s">
        <v>43</v>
      </c>
      <c r="H3" s="75" t="s">
        <v>340</v>
      </c>
      <c r="I3" s="177" t="s">
        <v>360</v>
      </c>
    </row>
    <row r="4" spans="2:9">
      <c r="B4" s="176"/>
      <c r="C4" s="74" t="s">
        <v>21</v>
      </c>
      <c r="D4" s="74" t="s">
        <v>40</v>
      </c>
      <c r="E4" s="179"/>
      <c r="F4" s="181"/>
      <c r="G4" s="75" t="s">
        <v>40</v>
      </c>
      <c r="H4" s="75" t="s">
        <v>21</v>
      </c>
      <c r="I4" s="177"/>
    </row>
    <row r="5" spans="2:9">
      <c r="B5" s="132" t="s">
        <v>357</v>
      </c>
      <c r="C5" s="131"/>
      <c r="D5" s="73"/>
      <c r="E5" s="79">
        <f>C5*D5</f>
        <v>0</v>
      </c>
      <c r="F5" s="77">
        <f>H5*G5</f>
        <v>0</v>
      </c>
      <c r="G5" s="73"/>
      <c r="H5" s="73"/>
      <c r="I5" s="132" t="s">
        <v>361</v>
      </c>
    </row>
    <row r="6" spans="2:9" ht="36">
      <c r="B6" s="132" t="s">
        <v>358</v>
      </c>
      <c r="C6" s="131"/>
      <c r="D6" s="73"/>
      <c r="E6" s="79">
        <f t="shared" ref="E6:E7" si="0">C6*D6</f>
        <v>0</v>
      </c>
      <c r="F6" s="77">
        <f>H6*G6</f>
        <v>0</v>
      </c>
      <c r="G6" s="73"/>
      <c r="H6" s="73"/>
      <c r="I6" s="132" t="s">
        <v>362</v>
      </c>
    </row>
    <row r="7" spans="2:9">
      <c r="B7" s="132" t="s">
        <v>359</v>
      </c>
      <c r="C7" s="131"/>
      <c r="D7" s="73"/>
      <c r="E7" s="79">
        <f t="shared" si="0"/>
        <v>0</v>
      </c>
      <c r="F7" s="77">
        <f>H7*G7</f>
        <v>0</v>
      </c>
      <c r="G7" s="73"/>
      <c r="H7" s="73"/>
      <c r="I7" s="132" t="s">
        <v>363</v>
      </c>
    </row>
    <row r="8" spans="2:9">
      <c r="B8" s="71"/>
      <c r="D8" s="47">
        <f>SUM(D3:D7)</f>
        <v>0</v>
      </c>
      <c r="E8" s="80">
        <f>SUM(E5:E7)</f>
        <v>0</v>
      </c>
      <c r="F8" s="78">
        <f>SUM(F5:F7)</f>
        <v>0</v>
      </c>
      <c r="G8" s="47">
        <f>SUM(G3:G7)</f>
        <v>0</v>
      </c>
    </row>
    <row r="9" spans="2:9" ht="30.75" thickBot="1">
      <c r="D9" s="76" t="str">
        <f>IF(D8=1,"ok","błąd - suma do 1,0")</f>
        <v>błąd - suma do 1,0</v>
      </c>
      <c r="E9" s="182">
        <f>F8-E8</f>
        <v>0</v>
      </c>
      <c r="F9" s="183"/>
      <c r="G9" s="76" t="str">
        <f>IF(G8=1,"ok","błąd - suma do 1,0")</f>
        <v>błąd - suma do 1,0</v>
      </c>
    </row>
    <row r="13" spans="2:9">
      <c r="B13" s="71"/>
    </row>
    <row r="14" spans="2:9">
      <c r="B14" s="71"/>
    </row>
    <row r="15" spans="2:9">
      <c r="B15" s="71"/>
    </row>
    <row r="16" spans="2:9">
      <c r="B16" s="71"/>
    </row>
    <row r="17" spans="2:2">
      <c r="B17" s="71"/>
    </row>
    <row r="18" spans="2:2">
      <c r="B18" s="71"/>
    </row>
    <row r="19" spans="2:2">
      <c r="B19" s="71"/>
    </row>
    <row r="20" spans="2:2">
      <c r="B20" s="71"/>
    </row>
    <row r="21" spans="2:2">
      <c r="B21" s="71"/>
    </row>
    <row r="22" spans="2:2">
      <c r="B22" s="71"/>
    </row>
    <row r="23" spans="2:2">
      <c r="B23" s="72" t="s">
        <v>41</v>
      </c>
    </row>
  </sheetData>
  <mergeCells count="6">
    <mergeCell ref="E9:F9"/>
    <mergeCell ref="B2:I2"/>
    <mergeCell ref="B3:B4"/>
    <mergeCell ref="I3:I4"/>
    <mergeCell ref="E3:E4"/>
    <mergeCell ref="F3:F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8784-EAD0-4CD6-8C41-CD8540DD936E}">
  <dimension ref="B2:I23"/>
  <sheetViews>
    <sheetView topLeftCell="C1" workbookViewId="0">
      <selection activeCell="G15" sqref="G15"/>
    </sheetView>
  </sheetViews>
  <sheetFormatPr defaultRowHeight="15"/>
  <cols>
    <col min="2" max="2" width="50.42578125" customWidth="1"/>
    <col min="4" max="4" width="12.85546875" customWidth="1"/>
    <col min="7" max="7" width="12.42578125" customWidth="1"/>
    <col min="9" max="9" width="51.140625" customWidth="1"/>
  </cols>
  <sheetData>
    <row r="2" spans="2:9">
      <c r="B2" s="175" t="s">
        <v>364</v>
      </c>
      <c r="C2" s="175"/>
      <c r="D2" s="175"/>
      <c r="E2" s="175"/>
      <c r="F2" s="175"/>
      <c r="G2" s="175"/>
      <c r="H2" s="175"/>
      <c r="I2" s="175"/>
    </row>
    <row r="3" spans="2:9">
      <c r="B3" s="176" t="s">
        <v>356</v>
      </c>
      <c r="C3" s="49" t="s">
        <v>340</v>
      </c>
      <c r="D3" s="49" t="s">
        <v>43</v>
      </c>
      <c r="E3" s="178" t="s">
        <v>341</v>
      </c>
      <c r="F3" s="180" t="s">
        <v>341</v>
      </c>
      <c r="G3" s="75" t="s">
        <v>43</v>
      </c>
      <c r="H3" s="75" t="s">
        <v>340</v>
      </c>
      <c r="I3" s="177" t="s">
        <v>360</v>
      </c>
    </row>
    <row r="4" spans="2:9">
      <c r="B4" s="176"/>
      <c r="C4" s="74" t="s">
        <v>21</v>
      </c>
      <c r="D4" s="74" t="s">
        <v>40</v>
      </c>
      <c r="E4" s="179"/>
      <c r="F4" s="181"/>
      <c r="G4" s="75" t="s">
        <v>40</v>
      </c>
      <c r="H4" s="75" t="s">
        <v>21</v>
      </c>
      <c r="I4" s="177"/>
    </row>
    <row r="5" spans="2:9">
      <c r="B5" s="132" t="s">
        <v>365</v>
      </c>
      <c r="C5" s="131"/>
      <c r="D5" s="73"/>
      <c r="E5" s="79">
        <f>C5*D5</f>
        <v>0</v>
      </c>
      <c r="F5" s="77">
        <f>H5*G5</f>
        <v>0</v>
      </c>
      <c r="G5" s="73"/>
      <c r="H5" s="73"/>
      <c r="I5" s="132" t="s">
        <v>368</v>
      </c>
    </row>
    <row r="6" spans="2:9">
      <c r="B6" s="132" t="s">
        <v>366</v>
      </c>
      <c r="C6" s="131"/>
      <c r="D6" s="73"/>
      <c r="E6" s="79">
        <f t="shared" ref="E6:E7" si="0">C6*D6</f>
        <v>0</v>
      </c>
      <c r="F6" s="77">
        <f>H6*G6</f>
        <v>0</v>
      </c>
      <c r="G6" s="73"/>
      <c r="H6" s="73"/>
      <c r="I6" s="132" t="s">
        <v>369</v>
      </c>
    </row>
    <row r="7" spans="2:9" ht="24">
      <c r="B7" s="132" t="s">
        <v>367</v>
      </c>
      <c r="C7" s="131"/>
      <c r="D7" s="73"/>
      <c r="E7" s="79">
        <f t="shared" si="0"/>
        <v>0</v>
      </c>
      <c r="F7" s="77">
        <f>H7*G7</f>
        <v>0</v>
      </c>
      <c r="G7" s="73"/>
      <c r="H7" s="73"/>
      <c r="I7" s="132" t="s">
        <v>370</v>
      </c>
    </row>
    <row r="8" spans="2:9">
      <c r="D8" s="47">
        <f>SUM(D3:D7)</f>
        <v>0</v>
      </c>
      <c r="E8" s="80">
        <f>SUM(E5:E7)</f>
        <v>0</v>
      </c>
      <c r="F8" s="78">
        <f>SUM(F5:F7)</f>
        <v>0</v>
      </c>
      <c r="G8" s="47">
        <f>SUM(G3:G7)</f>
        <v>0</v>
      </c>
    </row>
    <row r="9" spans="2:9" ht="30.75" thickBot="1">
      <c r="D9" s="76" t="str">
        <f>IF(D8=1,"ok","błąd - suma do 1,0")</f>
        <v>błąd - suma do 1,0</v>
      </c>
      <c r="E9" s="182">
        <f>F8-E8</f>
        <v>0</v>
      </c>
      <c r="F9" s="183"/>
      <c r="G9" s="76" t="str">
        <f>IF(G8=1,"ok","błąd - suma do 1,0")</f>
        <v>błąd - suma do 1,0</v>
      </c>
    </row>
    <row r="13" spans="2:9">
      <c r="B13" s="71"/>
    </row>
    <row r="14" spans="2:9">
      <c r="B14" s="71"/>
    </row>
    <row r="15" spans="2:9">
      <c r="B15" s="71"/>
    </row>
    <row r="18" spans="2:2">
      <c r="B18" s="71"/>
    </row>
    <row r="19" spans="2:2">
      <c r="B19" s="71"/>
    </row>
    <row r="20" spans="2:2">
      <c r="B20" s="71"/>
    </row>
    <row r="21" spans="2:2">
      <c r="B21" s="71"/>
    </row>
    <row r="22" spans="2:2">
      <c r="B22" s="71"/>
    </row>
    <row r="23" spans="2:2">
      <c r="B23" s="72"/>
    </row>
  </sheetData>
  <mergeCells count="6">
    <mergeCell ref="E9:F9"/>
    <mergeCell ref="B2:I2"/>
    <mergeCell ref="B3:B4"/>
    <mergeCell ref="E3:E4"/>
    <mergeCell ref="F3:F4"/>
    <mergeCell ref="I3:I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5A45-C652-44A2-9578-20BC2AB06C16}">
  <dimension ref="B2:E8"/>
  <sheetViews>
    <sheetView workbookViewId="0">
      <selection activeCell="F3" sqref="F3"/>
    </sheetView>
  </sheetViews>
  <sheetFormatPr defaultRowHeight="15"/>
  <cols>
    <col min="3" max="3" width="26.140625" customWidth="1"/>
    <col min="4" max="4" width="43.42578125" customWidth="1"/>
    <col min="5" max="5" width="35.140625" customWidth="1"/>
  </cols>
  <sheetData>
    <row r="2" spans="2:5">
      <c r="B2" s="81" t="s">
        <v>228</v>
      </c>
      <c r="C2" s="81" t="s">
        <v>230</v>
      </c>
      <c r="D2" s="81" t="s">
        <v>101</v>
      </c>
      <c r="E2" s="81" t="s">
        <v>260</v>
      </c>
    </row>
    <row r="3" spans="2:5" ht="120">
      <c r="B3" s="102" t="s">
        <v>259</v>
      </c>
      <c r="C3" s="103" t="s">
        <v>371</v>
      </c>
      <c r="D3" s="133" t="s">
        <v>372</v>
      </c>
      <c r="E3" s="111" t="s">
        <v>373</v>
      </c>
    </row>
    <row r="4" spans="2:5" ht="180">
      <c r="B4" s="102" t="s">
        <v>261</v>
      </c>
      <c r="C4" s="103" t="s">
        <v>374</v>
      </c>
      <c r="D4" s="133" t="s">
        <v>375</v>
      </c>
      <c r="E4" s="111" t="s">
        <v>376</v>
      </c>
    </row>
    <row r="5" spans="2:5" ht="150">
      <c r="B5" s="102" t="s">
        <v>262</v>
      </c>
      <c r="C5" s="103" t="s">
        <v>377</v>
      </c>
      <c r="D5" s="133" t="s">
        <v>378</v>
      </c>
      <c r="E5" s="134" t="s">
        <v>379</v>
      </c>
    </row>
    <row r="6" spans="2:5" ht="120">
      <c r="B6" s="102" t="s">
        <v>263</v>
      </c>
      <c r="C6" s="103" t="s">
        <v>380</v>
      </c>
      <c r="D6" s="133" t="s">
        <v>381</v>
      </c>
      <c r="E6" s="134" t="s">
        <v>382</v>
      </c>
    </row>
    <row r="7" spans="2:5" ht="195">
      <c r="B7" s="102" t="s">
        <v>287</v>
      </c>
      <c r="C7" s="103" t="s">
        <v>383</v>
      </c>
      <c r="D7" s="133" t="s">
        <v>384</v>
      </c>
      <c r="E7" s="134" t="s">
        <v>385</v>
      </c>
    </row>
    <row r="8" spans="2:5" ht="105">
      <c r="B8" s="102" t="s">
        <v>288</v>
      </c>
      <c r="C8" s="103" t="s">
        <v>386</v>
      </c>
      <c r="D8" s="133" t="s">
        <v>387</v>
      </c>
      <c r="E8" s="111" t="s">
        <v>388</v>
      </c>
    </row>
  </sheetData>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509C-972C-4E61-AA61-6CEF6FD1E70F}">
  <dimension ref="B3:I8"/>
  <sheetViews>
    <sheetView workbookViewId="0">
      <selection activeCell="B17" sqref="B17"/>
    </sheetView>
  </sheetViews>
  <sheetFormatPr defaultRowHeight="15"/>
  <cols>
    <col min="2" max="2" width="12.5703125" customWidth="1"/>
    <col min="4" max="4" width="12.28515625" customWidth="1"/>
    <col min="5" max="5" width="13.5703125" customWidth="1"/>
    <col min="6" max="6" width="14.42578125" customWidth="1"/>
    <col min="8" max="8" width="11.28515625" customWidth="1"/>
    <col min="9" max="9" width="13.42578125" customWidth="1"/>
  </cols>
  <sheetData>
    <row r="3" spans="2:9">
      <c r="B3" s="135" t="s">
        <v>42</v>
      </c>
      <c r="C3" s="6" t="s">
        <v>43</v>
      </c>
      <c r="D3" s="6" t="s">
        <v>44</v>
      </c>
      <c r="E3" s="6" t="s">
        <v>45</v>
      </c>
      <c r="F3" s="136" t="s">
        <v>46</v>
      </c>
      <c r="G3" s="7" t="s">
        <v>43</v>
      </c>
      <c r="H3" s="7" t="s">
        <v>44</v>
      </c>
      <c r="I3" s="7" t="s">
        <v>45</v>
      </c>
    </row>
    <row r="4" spans="2:9">
      <c r="B4" s="135"/>
      <c r="C4" s="6" t="s">
        <v>0</v>
      </c>
      <c r="D4" s="6" t="s">
        <v>1</v>
      </c>
      <c r="E4" s="6" t="s">
        <v>2</v>
      </c>
      <c r="F4" s="136"/>
      <c r="G4" s="7" t="s">
        <v>3</v>
      </c>
      <c r="H4" s="7" t="s">
        <v>4</v>
      </c>
      <c r="I4" s="7" t="s">
        <v>5</v>
      </c>
    </row>
    <row r="5" spans="2:9">
      <c r="B5" s="8" t="s">
        <v>47</v>
      </c>
      <c r="C5" s="1"/>
      <c r="D5" s="1"/>
      <c r="E5" s="9">
        <f>C5*D5</f>
        <v>0</v>
      </c>
      <c r="F5" s="8" t="s">
        <v>48</v>
      </c>
      <c r="G5" s="8"/>
      <c r="H5" s="8"/>
      <c r="I5" s="8"/>
    </row>
    <row r="6" spans="2:9">
      <c r="B6" s="8" t="s">
        <v>49</v>
      </c>
      <c r="C6" s="1"/>
      <c r="D6" s="1"/>
      <c r="E6" s="9">
        <f t="shared" ref="E6:E7" si="0">C6*D6</f>
        <v>0</v>
      </c>
      <c r="F6" s="8" t="s">
        <v>50</v>
      </c>
      <c r="G6" s="8"/>
      <c r="H6" s="8"/>
      <c r="I6" s="8"/>
    </row>
    <row r="7" spans="2:9">
      <c r="B7" s="8" t="s">
        <v>51</v>
      </c>
      <c r="C7" s="1"/>
      <c r="D7" s="1"/>
      <c r="E7" s="9">
        <f t="shared" si="0"/>
        <v>0</v>
      </c>
      <c r="F7" s="8" t="s">
        <v>52</v>
      </c>
      <c r="G7" s="8"/>
      <c r="H7" s="8"/>
      <c r="I7" s="8"/>
    </row>
    <row r="8" spans="2:9">
      <c r="B8" s="3"/>
      <c r="C8" s="3"/>
      <c r="D8" s="4" t="s">
        <v>53</v>
      </c>
      <c r="E8" s="10">
        <f>SUM(E5:E7)</f>
        <v>0</v>
      </c>
      <c r="F8" s="3"/>
      <c r="G8" s="3"/>
      <c r="H8" s="4" t="s">
        <v>53</v>
      </c>
      <c r="I8" s="10">
        <f>SUM(I5:I7)</f>
        <v>0</v>
      </c>
    </row>
  </sheetData>
  <mergeCells count="2">
    <mergeCell ref="B3:B4"/>
    <mergeCell ref="F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1B300-D404-4F5F-AA0A-33B8E50D95EE}">
  <dimension ref="B1:E25"/>
  <sheetViews>
    <sheetView topLeftCell="A9" workbookViewId="0">
      <selection activeCell="G23" sqref="G23"/>
    </sheetView>
  </sheetViews>
  <sheetFormatPr defaultColWidth="8.7109375" defaultRowHeight="12.75"/>
  <cols>
    <col min="1" max="2" width="8.7109375" style="11"/>
    <col min="3" max="3" width="7.28515625" style="11" customWidth="1"/>
    <col min="4" max="5" width="45" style="11" customWidth="1"/>
    <col min="6" max="16384" width="8.7109375" style="11"/>
  </cols>
  <sheetData>
    <row r="1" spans="2:5">
      <c r="D1" s="141" t="s">
        <v>54</v>
      </c>
      <c r="E1" s="141"/>
    </row>
    <row r="2" spans="2:5">
      <c r="D2" s="13" t="s">
        <v>55</v>
      </c>
      <c r="E2" s="13" t="s">
        <v>56</v>
      </c>
    </row>
    <row r="3" spans="2:5">
      <c r="B3" s="137" t="s">
        <v>57</v>
      </c>
      <c r="C3" s="138" t="s">
        <v>56</v>
      </c>
      <c r="D3" s="85" t="s">
        <v>58</v>
      </c>
      <c r="E3" s="17" t="s">
        <v>59</v>
      </c>
    </row>
    <row r="4" spans="2:5">
      <c r="B4" s="137"/>
      <c r="C4" s="139"/>
      <c r="D4" s="82" t="s">
        <v>62</v>
      </c>
      <c r="E4" s="84" t="s">
        <v>63</v>
      </c>
    </row>
    <row r="5" spans="2:5">
      <c r="B5" s="137"/>
      <c r="C5" s="139"/>
      <c r="D5" s="82" t="s">
        <v>64</v>
      </c>
      <c r="E5" s="84" t="s">
        <v>65</v>
      </c>
    </row>
    <row r="6" spans="2:5">
      <c r="B6" s="137"/>
      <c r="C6" s="139"/>
      <c r="D6" s="82" t="s">
        <v>66</v>
      </c>
      <c r="E6" s="84" t="s">
        <v>67</v>
      </c>
    </row>
    <row r="7" spans="2:5">
      <c r="B7" s="137"/>
      <c r="C7" s="139"/>
      <c r="D7" s="86"/>
      <c r="E7" s="84" t="s">
        <v>68</v>
      </c>
    </row>
    <row r="8" spans="2:5">
      <c r="B8" s="137"/>
      <c r="C8" s="140"/>
      <c r="D8" s="86"/>
      <c r="E8" s="84" t="s">
        <v>69</v>
      </c>
    </row>
    <row r="9" spans="2:5" ht="14.45" customHeight="1">
      <c r="B9" s="137"/>
      <c r="C9" s="138" t="s">
        <v>55</v>
      </c>
      <c r="D9" s="88" t="s">
        <v>60</v>
      </c>
      <c r="E9" s="21" t="s">
        <v>61</v>
      </c>
    </row>
    <row r="10" spans="2:5">
      <c r="B10" s="137"/>
      <c r="C10" s="139"/>
      <c r="D10" s="82" t="s">
        <v>70</v>
      </c>
      <c r="E10" s="84" t="s">
        <v>71</v>
      </c>
    </row>
    <row r="11" spans="2:5">
      <c r="B11" s="137"/>
      <c r="C11" s="139"/>
      <c r="D11" s="82" t="s">
        <v>72</v>
      </c>
      <c r="E11" s="84" t="s">
        <v>73</v>
      </c>
    </row>
    <row r="12" spans="2:5">
      <c r="B12" s="137"/>
      <c r="C12" s="140"/>
      <c r="D12" s="83" t="s">
        <v>74</v>
      </c>
      <c r="E12" s="87" t="s">
        <v>75</v>
      </c>
    </row>
    <row r="14" spans="2:5">
      <c r="D14" s="141" t="s">
        <v>54</v>
      </c>
      <c r="E14" s="141"/>
    </row>
    <row r="15" spans="2:5">
      <c r="D15" s="13" t="s">
        <v>55</v>
      </c>
      <c r="E15" s="12" t="s">
        <v>56</v>
      </c>
    </row>
    <row r="16" spans="2:5">
      <c r="B16" s="137" t="s">
        <v>57</v>
      </c>
      <c r="C16" s="138" t="s">
        <v>56</v>
      </c>
      <c r="D16" s="16" t="s">
        <v>58</v>
      </c>
      <c r="E16" s="17" t="s">
        <v>59</v>
      </c>
    </row>
    <row r="17" spans="2:5">
      <c r="B17" s="137"/>
      <c r="C17" s="139"/>
      <c r="D17" s="18"/>
      <c r="E17" s="18"/>
    </row>
    <row r="18" spans="2:5">
      <c r="B18" s="137"/>
      <c r="C18" s="139"/>
      <c r="D18" s="18"/>
      <c r="E18" s="18"/>
    </row>
    <row r="19" spans="2:5">
      <c r="B19" s="137"/>
      <c r="C19" s="139"/>
      <c r="D19" s="18"/>
      <c r="E19" s="18"/>
    </row>
    <row r="20" spans="2:5">
      <c r="B20" s="137"/>
      <c r="C20" s="139"/>
      <c r="D20" s="14"/>
      <c r="E20" s="18"/>
    </row>
    <row r="21" spans="2:5">
      <c r="B21" s="137"/>
      <c r="C21" s="140"/>
      <c r="D21" s="15"/>
      <c r="E21" s="19"/>
    </row>
    <row r="22" spans="2:5">
      <c r="B22" s="137"/>
      <c r="C22" s="138" t="s">
        <v>55</v>
      </c>
      <c r="D22" s="20" t="s">
        <v>60</v>
      </c>
      <c r="E22" s="21" t="s">
        <v>61</v>
      </c>
    </row>
    <row r="23" spans="2:5">
      <c r="B23" s="137"/>
      <c r="C23" s="139"/>
      <c r="D23" s="22"/>
      <c r="E23" s="18"/>
    </row>
    <row r="24" spans="2:5">
      <c r="B24" s="137"/>
      <c r="C24" s="139"/>
      <c r="D24" s="22"/>
      <c r="E24" s="18"/>
    </row>
    <row r="25" spans="2:5">
      <c r="B25" s="137"/>
      <c r="C25" s="140"/>
      <c r="D25" s="23"/>
      <c r="E25" s="19"/>
    </row>
  </sheetData>
  <mergeCells count="8">
    <mergeCell ref="B16:B25"/>
    <mergeCell ref="C16:C21"/>
    <mergeCell ref="C22:C25"/>
    <mergeCell ref="D1:E1"/>
    <mergeCell ref="B3:B12"/>
    <mergeCell ref="C3:C8"/>
    <mergeCell ref="C9:C12"/>
    <mergeCell ref="D14:E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F8D2F-CAFC-46CB-927D-78C4A68C4F69}">
  <dimension ref="B2"/>
  <sheetViews>
    <sheetView workbookViewId="0">
      <selection activeCell="C22" sqref="C22"/>
    </sheetView>
  </sheetViews>
  <sheetFormatPr defaultRowHeight="15"/>
  <cols>
    <col min="2" max="2" width="96" customWidth="1"/>
  </cols>
  <sheetData>
    <row r="2" spans="2:2" ht="45">
      <c r="B2" s="24"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57728-128C-445D-8B3F-0E02FF197093}">
  <dimension ref="C2:G21"/>
  <sheetViews>
    <sheetView topLeftCell="A4" workbookViewId="0">
      <selection activeCell="G18" sqref="G18"/>
    </sheetView>
  </sheetViews>
  <sheetFormatPr defaultRowHeight="15"/>
  <cols>
    <col min="3" max="3" width="27.5703125" customWidth="1"/>
    <col min="4" max="4" width="58.28515625" customWidth="1"/>
  </cols>
  <sheetData>
    <row r="2" spans="3:7">
      <c r="C2" s="90" t="s">
        <v>77</v>
      </c>
      <c r="D2" s="91" t="s">
        <v>78</v>
      </c>
      <c r="E2" s="27" t="s">
        <v>97</v>
      </c>
    </row>
    <row r="3" spans="3:7">
      <c r="C3" s="142" t="s">
        <v>79</v>
      </c>
      <c r="D3" s="92" t="s">
        <v>80</v>
      </c>
      <c r="E3" s="89"/>
    </row>
    <row r="4" spans="3:7">
      <c r="C4" s="143"/>
      <c r="D4" s="93" t="s">
        <v>81</v>
      </c>
      <c r="E4" s="89"/>
    </row>
    <row r="5" spans="3:7">
      <c r="C5" s="143"/>
      <c r="D5" s="93" t="s">
        <v>82</v>
      </c>
      <c r="E5" s="89"/>
    </row>
    <row r="6" spans="3:7">
      <c r="C6" s="144"/>
      <c r="D6" s="94" t="s">
        <v>83</v>
      </c>
      <c r="E6" s="89"/>
    </row>
    <row r="7" spans="3:7">
      <c r="C7" s="142" t="s">
        <v>84</v>
      </c>
      <c r="D7" s="92" t="s">
        <v>85</v>
      </c>
      <c r="E7" s="89"/>
    </row>
    <row r="8" spans="3:7">
      <c r="C8" s="144"/>
      <c r="D8" s="94" t="s">
        <v>86</v>
      </c>
      <c r="E8" s="89"/>
    </row>
    <row r="9" spans="3:7">
      <c r="C9" s="142" t="s">
        <v>87</v>
      </c>
      <c r="D9" s="92" t="s">
        <v>88</v>
      </c>
      <c r="E9" s="89"/>
    </row>
    <row r="10" spans="3:7">
      <c r="C10" s="143"/>
      <c r="D10" s="95" t="s">
        <v>6</v>
      </c>
      <c r="E10" s="89"/>
    </row>
    <row r="11" spans="3:7">
      <c r="C11" s="143"/>
      <c r="D11" s="95" t="s">
        <v>7</v>
      </c>
      <c r="E11" s="89"/>
    </row>
    <row r="12" spans="3:7">
      <c r="C12" s="143"/>
      <c r="D12" s="95" t="s">
        <v>8</v>
      </c>
      <c r="E12" s="89"/>
      <c r="G12" s="25" t="s">
        <v>98</v>
      </c>
    </row>
    <row r="13" spans="3:7">
      <c r="C13" s="143"/>
      <c r="D13" s="95" t="s">
        <v>9</v>
      </c>
      <c r="E13" s="89"/>
      <c r="G13" s="25" t="s">
        <v>99</v>
      </c>
    </row>
    <row r="14" spans="3:7">
      <c r="C14" s="143"/>
      <c r="D14" s="95" t="s">
        <v>89</v>
      </c>
      <c r="E14" s="89"/>
      <c r="G14" s="25" t="s">
        <v>100</v>
      </c>
    </row>
    <row r="15" spans="3:7">
      <c r="C15" s="143"/>
      <c r="D15" s="95" t="s">
        <v>90</v>
      </c>
      <c r="E15" s="89"/>
    </row>
    <row r="16" spans="3:7">
      <c r="C16" s="143"/>
      <c r="D16" s="95" t="s">
        <v>91</v>
      </c>
      <c r="E16" s="89"/>
    </row>
    <row r="17" spans="3:5">
      <c r="C17" s="143"/>
      <c r="D17" s="93" t="s">
        <v>92</v>
      </c>
      <c r="E17" s="89"/>
    </row>
    <row r="18" spans="3:5">
      <c r="C18" s="143"/>
      <c r="D18" s="95" t="s">
        <v>93</v>
      </c>
      <c r="E18" s="89"/>
    </row>
    <row r="19" spans="3:5">
      <c r="C19" s="143"/>
      <c r="D19" s="95" t="s">
        <v>94</v>
      </c>
      <c r="E19" s="89"/>
    </row>
    <row r="20" spans="3:5">
      <c r="C20" s="143"/>
      <c r="D20" s="95" t="s">
        <v>95</v>
      </c>
      <c r="E20" s="89"/>
    </row>
    <row r="21" spans="3:5">
      <c r="C21" s="144"/>
      <c r="D21" s="96" t="s">
        <v>96</v>
      </c>
      <c r="E21" s="89"/>
    </row>
  </sheetData>
  <mergeCells count="3">
    <mergeCell ref="C3:C6"/>
    <mergeCell ref="C7:C8"/>
    <mergeCell ref="C9:C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3BC0-5A28-4C03-A56E-6483B4AB0FBC}">
  <dimension ref="B2:C13"/>
  <sheetViews>
    <sheetView workbookViewId="0">
      <selection activeCell="G6" sqref="G6"/>
    </sheetView>
  </sheetViews>
  <sheetFormatPr defaultRowHeight="15"/>
  <cols>
    <col min="2" max="2" width="39" customWidth="1"/>
    <col min="3" max="3" width="36.85546875" customWidth="1"/>
  </cols>
  <sheetData>
    <row r="2" spans="2:3">
      <c r="B2" s="28" t="s">
        <v>107</v>
      </c>
    </row>
    <row r="3" spans="2:3">
      <c r="B3" s="98" t="s">
        <v>101</v>
      </c>
      <c r="C3" s="98" t="s">
        <v>102</v>
      </c>
    </row>
    <row r="4" spans="2:3">
      <c r="B4" s="99" t="s">
        <v>103</v>
      </c>
      <c r="C4" s="99" t="s">
        <v>104</v>
      </c>
    </row>
    <row r="5" spans="2:3" ht="25.5">
      <c r="B5" s="100" t="s">
        <v>105</v>
      </c>
      <c r="C5" s="100" t="s">
        <v>106</v>
      </c>
    </row>
    <row r="6" spans="2:3">
      <c r="B6" s="97"/>
      <c r="C6" s="97"/>
    </row>
    <row r="7" spans="2:3">
      <c r="B7" s="26"/>
      <c r="C7" s="26"/>
    </row>
    <row r="8" spans="2:3">
      <c r="B8" s="26"/>
      <c r="C8" s="26"/>
    </row>
    <row r="9" spans="2:3">
      <c r="B9" s="26"/>
      <c r="C9" s="26"/>
    </row>
    <row r="10" spans="2:3">
      <c r="B10" s="26"/>
      <c r="C10" s="26"/>
    </row>
    <row r="11" spans="2:3">
      <c r="B11" s="26"/>
      <c r="C11" s="26"/>
    </row>
    <row r="12" spans="2:3">
      <c r="B12" s="26"/>
      <c r="C12" s="26"/>
    </row>
    <row r="13" spans="2:3">
      <c r="B13" s="26"/>
      <c r="C13" s="2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303D6-A8E8-478A-8FAB-FBE93A3050D7}">
  <dimension ref="B2:K18"/>
  <sheetViews>
    <sheetView zoomScale="70" zoomScaleNormal="70" workbookViewId="0">
      <selection activeCell="N14" sqref="N14"/>
    </sheetView>
  </sheetViews>
  <sheetFormatPr defaultRowHeight="15"/>
  <cols>
    <col min="2" max="2" width="32.5703125" customWidth="1"/>
    <col min="3" max="4" width="10.85546875" customWidth="1"/>
    <col min="6" max="6" width="32.5703125" customWidth="1"/>
    <col min="8" max="8" width="10.42578125" customWidth="1"/>
  </cols>
  <sheetData>
    <row r="2" spans="2:11" ht="25.5">
      <c r="B2" s="145" t="s">
        <v>108</v>
      </c>
      <c r="C2" s="38" t="s">
        <v>43</v>
      </c>
      <c r="D2" s="38" t="s">
        <v>44</v>
      </c>
      <c r="E2" s="38" t="s">
        <v>45</v>
      </c>
      <c r="F2" s="147" t="s">
        <v>112</v>
      </c>
      <c r="G2" s="39" t="s">
        <v>43</v>
      </c>
      <c r="H2" s="39" t="s">
        <v>44</v>
      </c>
      <c r="I2" s="39" t="s">
        <v>45</v>
      </c>
      <c r="J2" s="29"/>
      <c r="K2" s="29"/>
    </row>
    <row r="3" spans="2:11">
      <c r="B3" s="146"/>
      <c r="C3" s="38" t="s">
        <v>0</v>
      </c>
      <c r="D3" s="38" t="s">
        <v>1</v>
      </c>
      <c r="E3" s="38" t="s">
        <v>2</v>
      </c>
      <c r="F3" s="148"/>
      <c r="G3" s="39" t="s">
        <v>3</v>
      </c>
      <c r="H3" s="39" t="s">
        <v>4</v>
      </c>
      <c r="I3" s="39" t="s">
        <v>5</v>
      </c>
      <c r="J3" s="29"/>
      <c r="K3" s="29"/>
    </row>
    <row r="4" spans="2:11">
      <c r="B4" s="34"/>
      <c r="C4" s="35"/>
      <c r="D4" s="35"/>
      <c r="E4" s="35"/>
      <c r="F4" s="34"/>
      <c r="G4" s="35"/>
      <c r="H4" s="35"/>
      <c r="I4" s="35"/>
      <c r="J4" s="29"/>
      <c r="K4" s="29"/>
    </row>
    <row r="5" spans="2:11">
      <c r="B5" s="34"/>
      <c r="C5" s="35"/>
      <c r="D5" s="35"/>
      <c r="E5" s="35"/>
      <c r="F5" s="34"/>
      <c r="G5" s="35"/>
      <c r="H5" s="35"/>
      <c r="I5" s="35"/>
      <c r="J5" s="29"/>
      <c r="K5" s="29"/>
    </row>
    <row r="6" spans="2:11">
      <c r="B6" s="34"/>
      <c r="C6" s="35"/>
      <c r="D6" s="35"/>
      <c r="E6" s="35"/>
      <c r="F6" s="34"/>
      <c r="G6" s="35"/>
      <c r="H6" s="35"/>
      <c r="I6" s="35"/>
      <c r="J6" s="29"/>
      <c r="K6" s="29"/>
    </row>
    <row r="7" spans="2:11">
      <c r="B7" s="34"/>
      <c r="C7" s="35"/>
      <c r="D7" s="35"/>
      <c r="E7" s="35"/>
      <c r="F7" s="34"/>
      <c r="G7" s="35"/>
      <c r="H7" s="35"/>
      <c r="I7" s="35"/>
      <c r="J7" s="29"/>
      <c r="K7" s="29"/>
    </row>
    <row r="8" spans="2:11">
      <c r="B8" s="34"/>
      <c r="C8" s="35"/>
      <c r="D8" s="35"/>
      <c r="E8" s="35"/>
      <c r="F8" s="34"/>
      <c r="G8" s="35"/>
      <c r="H8" s="35"/>
      <c r="I8" s="35"/>
      <c r="J8" s="29"/>
      <c r="K8" s="30"/>
    </row>
    <row r="9" spans="2:11">
      <c r="B9" s="37" t="s">
        <v>113</v>
      </c>
      <c r="C9" s="35" t="s">
        <v>11</v>
      </c>
      <c r="D9" s="33"/>
      <c r="E9" s="36">
        <f>SUM(E4:E8)</f>
        <v>0</v>
      </c>
      <c r="F9" s="37" t="s">
        <v>113</v>
      </c>
      <c r="G9" s="35" t="s">
        <v>12</v>
      </c>
      <c r="H9" s="33"/>
      <c r="I9" s="36">
        <f>SUM(I4:I8)</f>
        <v>0</v>
      </c>
      <c r="J9" s="31" t="s">
        <v>110</v>
      </c>
      <c r="K9" s="32">
        <f>E9-I9</f>
        <v>0</v>
      </c>
    </row>
    <row r="10" spans="2:11" ht="25.5">
      <c r="B10" s="149" t="s">
        <v>109</v>
      </c>
      <c r="C10" s="40" t="s">
        <v>43</v>
      </c>
      <c r="D10" s="40" t="s">
        <v>44</v>
      </c>
      <c r="E10" s="40" t="s">
        <v>45</v>
      </c>
      <c r="F10" s="151" t="s">
        <v>111</v>
      </c>
      <c r="G10" s="41" t="s">
        <v>43</v>
      </c>
      <c r="H10" s="41" t="s">
        <v>44</v>
      </c>
      <c r="I10" s="41" t="s">
        <v>45</v>
      </c>
      <c r="J10" s="29"/>
      <c r="K10" s="29"/>
    </row>
    <row r="11" spans="2:11">
      <c r="B11" s="150"/>
      <c r="C11" s="40" t="s">
        <v>0</v>
      </c>
      <c r="D11" s="40" t="s">
        <v>1</v>
      </c>
      <c r="E11" s="40" t="s">
        <v>2</v>
      </c>
      <c r="F11" s="152"/>
      <c r="G11" s="41" t="s">
        <v>3</v>
      </c>
      <c r="H11" s="41" t="s">
        <v>4</v>
      </c>
      <c r="I11" s="41" t="s">
        <v>5</v>
      </c>
      <c r="J11" s="29"/>
      <c r="K11" s="29"/>
    </row>
    <row r="12" spans="2:11">
      <c r="B12" s="34"/>
      <c r="C12" s="35"/>
      <c r="D12" s="35"/>
      <c r="E12" s="35"/>
      <c r="F12" s="34"/>
      <c r="G12" s="35"/>
      <c r="H12" s="35"/>
      <c r="I12" s="35"/>
      <c r="J12" s="29"/>
      <c r="K12" s="29"/>
    </row>
    <row r="13" spans="2:11">
      <c r="B13" s="34"/>
      <c r="C13" s="35"/>
      <c r="D13" s="35"/>
      <c r="E13" s="35"/>
      <c r="F13" s="34"/>
      <c r="G13" s="35"/>
      <c r="H13" s="35"/>
      <c r="I13" s="35"/>
      <c r="J13" s="29"/>
      <c r="K13" s="29"/>
    </row>
    <row r="14" spans="2:11">
      <c r="B14" s="34"/>
      <c r="C14" s="35"/>
      <c r="D14" s="35"/>
      <c r="E14" s="35"/>
      <c r="F14" s="34"/>
      <c r="G14" s="35"/>
      <c r="H14" s="35"/>
      <c r="I14" s="35"/>
      <c r="J14" s="29"/>
      <c r="K14" s="29"/>
    </row>
    <row r="15" spans="2:11">
      <c r="B15" s="34"/>
      <c r="C15" s="35"/>
      <c r="D15" s="35"/>
      <c r="E15" s="35"/>
      <c r="F15" s="34"/>
      <c r="G15" s="35"/>
      <c r="H15" s="35"/>
      <c r="I15" s="35"/>
      <c r="J15" s="29"/>
      <c r="K15" s="29"/>
    </row>
    <row r="16" spans="2:11">
      <c r="B16" s="34"/>
      <c r="C16" s="35"/>
      <c r="D16" s="35"/>
      <c r="E16" s="35"/>
      <c r="F16" s="34"/>
      <c r="G16" s="35"/>
      <c r="H16" s="35"/>
      <c r="I16" s="35"/>
      <c r="J16" s="29"/>
      <c r="K16" s="29"/>
    </row>
    <row r="17" spans="2:11">
      <c r="B17" s="34"/>
      <c r="C17" s="35"/>
      <c r="D17" s="35"/>
      <c r="E17" s="35"/>
      <c r="F17" s="34"/>
      <c r="G17" s="35"/>
      <c r="H17" s="35"/>
      <c r="I17" s="35"/>
      <c r="J17" s="29"/>
      <c r="K17" s="29"/>
    </row>
    <row r="18" spans="2:11">
      <c r="B18" s="37" t="s">
        <v>113</v>
      </c>
      <c r="C18" s="35" t="s">
        <v>11</v>
      </c>
      <c r="D18" s="33"/>
      <c r="E18" s="36">
        <f>SUM(E12:E17)</f>
        <v>0</v>
      </c>
      <c r="F18" s="37" t="s">
        <v>113</v>
      </c>
      <c r="G18" s="35" t="s">
        <v>12</v>
      </c>
      <c r="H18" s="33"/>
      <c r="I18" s="36">
        <f>SUM(I12:I17)</f>
        <v>0</v>
      </c>
      <c r="J18" s="31" t="s">
        <v>110</v>
      </c>
      <c r="K18" s="32">
        <f>E18-I18</f>
        <v>0</v>
      </c>
    </row>
  </sheetData>
  <mergeCells count="4">
    <mergeCell ref="B2:B3"/>
    <mergeCell ref="F2:F3"/>
    <mergeCell ref="B10:B11"/>
    <mergeCell ref="F10: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F47CB-3B11-403F-A5DB-7D721F479F43}">
  <dimension ref="B2:I27"/>
  <sheetViews>
    <sheetView topLeftCell="A21" zoomScale="115" zoomScaleNormal="115" workbookViewId="0">
      <selection activeCell="C31" sqref="C31"/>
    </sheetView>
  </sheetViews>
  <sheetFormatPr defaultRowHeight="15"/>
  <cols>
    <col min="3" max="3" width="55.85546875" style="24" customWidth="1"/>
    <col min="6" max="6" width="12" customWidth="1"/>
  </cols>
  <sheetData>
    <row r="2" spans="2:9">
      <c r="B2" s="1"/>
      <c r="C2" s="43" t="s">
        <v>10</v>
      </c>
      <c r="D2" s="5" t="s">
        <v>13</v>
      </c>
      <c r="E2" s="5" t="s">
        <v>14</v>
      </c>
      <c r="F2" s="5" t="s">
        <v>15</v>
      </c>
      <c r="G2" s="5" t="s">
        <v>16</v>
      </c>
      <c r="H2" s="5" t="s">
        <v>17</v>
      </c>
      <c r="I2" s="5" t="s">
        <v>18</v>
      </c>
    </row>
    <row r="3" spans="2:9">
      <c r="B3" s="153" t="s">
        <v>114</v>
      </c>
      <c r="C3" s="101" t="s">
        <v>115</v>
      </c>
      <c r="D3" s="1"/>
      <c r="E3" s="1"/>
      <c r="F3" s="1"/>
      <c r="G3" s="1"/>
      <c r="H3" s="1"/>
      <c r="I3" s="45">
        <f>(D3*1)+(E3*2)+(F3*3)+(G3*4)+(H3*5)</f>
        <v>0</v>
      </c>
    </row>
    <row r="4" spans="2:9" ht="22.5">
      <c r="B4" s="153"/>
      <c r="C4" s="101" t="s">
        <v>116</v>
      </c>
      <c r="D4" s="1"/>
      <c r="E4" s="1"/>
      <c r="F4" s="1"/>
      <c r="G4" s="1"/>
      <c r="H4" s="1"/>
      <c r="I4" s="45">
        <f t="shared" ref="I4:I6" si="0">(D4*1)+(E4*2)+(F4*3)+(G4*4)+(H4*5)</f>
        <v>0</v>
      </c>
    </row>
    <row r="5" spans="2:9" ht="22.5">
      <c r="B5" s="153"/>
      <c r="C5" s="101" t="s">
        <v>117</v>
      </c>
      <c r="D5" s="1"/>
      <c r="E5" s="1"/>
      <c r="F5" s="1"/>
      <c r="G5" s="1"/>
      <c r="H5" s="1"/>
      <c r="I5" s="45">
        <f t="shared" si="0"/>
        <v>0</v>
      </c>
    </row>
    <row r="6" spans="2:9" ht="22.5">
      <c r="B6" s="153"/>
      <c r="C6" s="101" t="s">
        <v>118</v>
      </c>
      <c r="D6" s="1"/>
      <c r="E6" s="1"/>
      <c r="F6" s="1"/>
      <c r="G6" s="1"/>
      <c r="H6" s="1"/>
      <c r="I6" s="45">
        <f t="shared" si="0"/>
        <v>0</v>
      </c>
    </row>
    <row r="7" spans="2:9">
      <c r="B7" s="1"/>
      <c r="C7" s="42"/>
      <c r="D7" s="1"/>
      <c r="E7" s="1"/>
      <c r="F7" s="1"/>
      <c r="G7" s="1"/>
      <c r="H7" s="1"/>
      <c r="I7" s="46">
        <f>AVERAGE(I3:I6)</f>
        <v>0</v>
      </c>
    </row>
    <row r="8" spans="2:9">
      <c r="B8" s="153" t="s">
        <v>119</v>
      </c>
      <c r="C8" s="101" t="s">
        <v>120</v>
      </c>
      <c r="D8" s="1"/>
      <c r="E8" s="1"/>
      <c r="F8" s="1"/>
      <c r="G8" s="1"/>
      <c r="H8" s="1"/>
      <c r="I8" s="45">
        <f>(D8*1)+(E8*2)+(F8*3)+(G8*4)+(H8*5)</f>
        <v>0</v>
      </c>
    </row>
    <row r="9" spans="2:9" ht="22.5">
      <c r="B9" s="153"/>
      <c r="C9" s="101" t="s">
        <v>121</v>
      </c>
      <c r="D9" s="1"/>
      <c r="E9" s="1"/>
      <c r="F9" s="1"/>
      <c r="G9" s="1"/>
      <c r="H9" s="1"/>
      <c r="I9" s="45">
        <f t="shared" ref="I9:I11" si="1">(D9*1)+(E9*2)+(F9*3)+(G9*4)+(H9*5)</f>
        <v>0</v>
      </c>
    </row>
    <row r="10" spans="2:9" ht="22.5">
      <c r="B10" s="153"/>
      <c r="C10" s="101" t="s">
        <v>122</v>
      </c>
      <c r="D10" s="1"/>
      <c r="E10" s="1"/>
      <c r="F10" s="1"/>
      <c r="G10" s="1"/>
      <c r="H10" s="1"/>
      <c r="I10" s="45">
        <f t="shared" si="1"/>
        <v>0</v>
      </c>
    </row>
    <row r="11" spans="2:9" ht="22.5">
      <c r="B11" s="153"/>
      <c r="C11" s="101" t="s">
        <v>123</v>
      </c>
      <c r="D11" s="1"/>
      <c r="E11" s="1"/>
      <c r="F11" s="1"/>
      <c r="G11" s="1"/>
      <c r="H11" s="1"/>
      <c r="I11" s="45">
        <f t="shared" si="1"/>
        <v>0</v>
      </c>
    </row>
    <row r="12" spans="2:9">
      <c r="B12" s="1"/>
      <c r="C12" s="42"/>
      <c r="D12" s="1"/>
      <c r="E12" s="1"/>
      <c r="F12" s="1"/>
      <c r="G12" s="1"/>
      <c r="H12" s="1"/>
      <c r="I12" s="46">
        <f>AVERAGE(I8:I11)</f>
        <v>0</v>
      </c>
    </row>
    <row r="13" spans="2:9" ht="22.5">
      <c r="B13" s="153" t="s">
        <v>124</v>
      </c>
      <c r="C13" s="101" t="s">
        <v>125</v>
      </c>
      <c r="D13" s="1"/>
      <c r="E13" s="1"/>
      <c r="F13" s="1"/>
      <c r="G13" s="1"/>
      <c r="H13" s="1"/>
      <c r="I13" s="45">
        <f>(D13*1)+(E13*2)+(F13*3)+(G13*4)+(H13*5)</f>
        <v>0</v>
      </c>
    </row>
    <row r="14" spans="2:9" ht="22.5">
      <c r="B14" s="153"/>
      <c r="C14" s="101" t="s">
        <v>126</v>
      </c>
      <c r="D14" s="1"/>
      <c r="E14" s="1"/>
      <c r="F14" s="1"/>
      <c r="G14" s="1"/>
      <c r="H14" s="1"/>
      <c r="I14" s="45">
        <f t="shared" ref="I14:I18" si="2">(D14*1)+(E14*2)+(F14*3)+(G14*4)+(H14*5)</f>
        <v>0</v>
      </c>
    </row>
    <row r="15" spans="2:9">
      <c r="B15" s="153"/>
      <c r="C15" s="101" t="s">
        <v>127</v>
      </c>
      <c r="D15" s="1"/>
      <c r="E15" s="1"/>
      <c r="F15" s="1"/>
      <c r="G15" s="1"/>
      <c r="H15" s="1"/>
      <c r="I15" s="45">
        <f t="shared" si="2"/>
        <v>0</v>
      </c>
    </row>
    <row r="16" spans="2:9" ht="22.5">
      <c r="B16" s="153"/>
      <c r="C16" s="101" t="s">
        <v>128</v>
      </c>
      <c r="D16" s="1"/>
      <c r="E16" s="1"/>
      <c r="F16" s="1"/>
      <c r="G16" s="1"/>
      <c r="H16" s="1"/>
      <c r="I16" s="45">
        <f t="shared" si="2"/>
        <v>0</v>
      </c>
    </row>
    <row r="17" spans="2:9" ht="22.5">
      <c r="B17" s="153"/>
      <c r="C17" s="101" t="s">
        <v>129</v>
      </c>
      <c r="D17" s="1"/>
      <c r="E17" s="1"/>
      <c r="F17" s="1"/>
      <c r="G17" s="1"/>
      <c r="H17" s="1"/>
      <c r="I17" s="45">
        <f>(D17*1)+(E17*2)+(F17*3)+(G17*4)+(H17*5)</f>
        <v>0</v>
      </c>
    </row>
    <row r="18" spans="2:9" ht="22.5">
      <c r="B18" s="153"/>
      <c r="C18" s="101" t="s">
        <v>130</v>
      </c>
      <c r="D18" s="1"/>
      <c r="E18" s="1"/>
      <c r="F18" s="1"/>
      <c r="G18" s="1"/>
      <c r="H18" s="1"/>
      <c r="I18" s="45">
        <f t="shared" si="2"/>
        <v>0</v>
      </c>
    </row>
    <row r="19" spans="2:9">
      <c r="B19" s="1"/>
      <c r="C19" s="42"/>
      <c r="D19" s="1"/>
      <c r="E19" s="1"/>
      <c r="F19" s="1"/>
      <c r="G19" s="1"/>
      <c r="H19" s="1"/>
      <c r="I19" s="46">
        <f>AVERAGE(I13:I18)</f>
        <v>0</v>
      </c>
    </row>
    <row r="20" spans="2:9" ht="22.5">
      <c r="B20" s="153" t="s">
        <v>131</v>
      </c>
      <c r="C20" s="101" t="s">
        <v>132</v>
      </c>
      <c r="D20" s="1"/>
      <c r="E20" s="1"/>
      <c r="F20" s="1"/>
      <c r="G20" s="1"/>
      <c r="H20" s="1"/>
      <c r="I20" s="45">
        <f>(D20*1)+(E20*2)+(F20*3)+(G20*4)+(H20*5)</f>
        <v>0</v>
      </c>
    </row>
    <row r="21" spans="2:9" ht="22.5">
      <c r="B21" s="153"/>
      <c r="C21" s="101" t="s">
        <v>133</v>
      </c>
      <c r="D21" s="1"/>
      <c r="E21" s="1"/>
      <c r="F21" s="1"/>
      <c r="G21" s="1"/>
      <c r="H21" s="1"/>
      <c r="I21" s="45">
        <f t="shared" ref="I21:I26" si="3">(D21*1)+(E21*2)+(F21*3)+(G21*4)+(H21*5)</f>
        <v>0</v>
      </c>
    </row>
    <row r="22" spans="2:9" ht="22.5">
      <c r="B22" s="153"/>
      <c r="C22" s="101" t="s">
        <v>134</v>
      </c>
      <c r="D22" s="1"/>
      <c r="E22" s="1"/>
      <c r="F22" s="1"/>
      <c r="G22" s="1"/>
      <c r="H22" s="1"/>
      <c r="I22" s="45">
        <f t="shared" si="3"/>
        <v>0</v>
      </c>
    </row>
    <row r="23" spans="2:9" ht="22.5">
      <c r="B23" s="153"/>
      <c r="C23" s="101" t="s">
        <v>135</v>
      </c>
      <c r="D23" s="1"/>
      <c r="E23" s="1"/>
      <c r="F23" s="1"/>
      <c r="G23" s="1"/>
      <c r="H23" s="1"/>
      <c r="I23" s="45">
        <f t="shared" si="3"/>
        <v>0</v>
      </c>
    </row>
    <row r="24" spans="2:9">
      <c r="B24" s="1"/>
      <c r="C24" s="42"/>
      <c r="D24" s="1"/>
      <c r="E24" s="1"/>
      <c r="F24" s="1"/>
      <c r="G24" s="1"/>
      <c r="H24" s="1"/>
      <c r="I24" s="46">
        <f>AVERAGE(I20:I23)</f>
        <v>0</v>
      </c>
    </row>
    <row r="25" spans="2:9" ht="22.5">
      <c r="B25" s="154" t="s">
        <v>136</v>
      </c>
      <c r="C25" s="101" t="s">
        <v>137</v>
      </c>
      <c r="D25" s="1"/>
      <c r="E25" s="1"/>
      <c r="F25" s="1"/>
      <c r="G25" s="1"/>
      <c r="H25" s="1"/>
      <c r="I25" s="45">
        <f t="shared" si="3"/>
        <v>0</v>
      </c>
    </row>
    <row r="26" spans="2:9" ht="22.5">
      <c r="B26" s="154"/>
      <c r="C26" s="101" t="s">
        <v>138</v>
      </c>
      <c r="D26" s="1"/>
      <c r="E26" s="1"/>
      <c r="F26" s="1"/>
      <c r="G26" s="1"/>
      <c r="H26" s="1"/>
      <c r="I26" s="45">
        <f t="shared" si="3"/>
        <v>0</v>
      </c>
    </row>
    <row r="27" spans="2:9">
      <c r="B27" s="1"/>
      <c r="C27" s="42"/>
      <c r="D27" s="1"/>
      <c r="E27" s="1"/>
      <c r="F27" s="1"/>
      <c r="G27" s="1"/>
      <c r="H27" s="1"/>
      <c r="I27" s="46">
        <f>AVERAGE(I25:I26)</f>
        <v>0</v>
      </c>
    </row>
  </sheetData>
  <mergeCells count="5">
    <mergeCell ref="B3:B6"/>
    <mergeCell ref="B8:B11"/>
    <mergeCell ref="B13:B18"/>
    <mergeCell ref="B20:B23"/>
    <mergeCell ref="B25:B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4580D-E7DC-41A6-A257-21FA2AEEA071}">
  <dimension ref="B3:F10"/>
  <sheetViews>
    <sheetView zoomScale="70" zoomScaleNormal="70" workbookViewId="0">
      <selection activeCell="F17" sqref="F17"/>
    </sheetView>
  </sheetViews>
  <sheetFormatPr defaultRowHeight="15"/>
  <cols>
    <col min="2" max="2" width="25.140625" customWidth="1"/>
    <col min="3" max="3" width="31.85546875" customWidth="1"/>
    <col min="4" max="5" width="8.140625" customWidth="1"/>
    <col min="6" max="6" width="33.42578125" customWidth="1"/>
  </cols>
  <sheetData>
    <row r="3" spans="2:6" ht="33.6" customHeight="1">
      <c r="B3" s="102" t="s">
        <v>139</v>
      </c>
      <c r="C3" s="102" t="s">
        <v>140</v>
      </c>
      <c r="D3" s="155" t="s">
        <v>141</v>
      </c>
      <c r="E3" s="155"/>
      <c r="F3" s="102" t="s">
        <v>142</v>
      </c>
    </row>
    <row r="4" spans="2:6" ht="33.6" customHeight="1">
      <c r="B4" s="103" t="s">
        <v>143</v>
      </c>
      <c r="C4" s="104" t="s">
        <v>144</v>
      </c>
      <c r="D4" s="104"/>
      <c r="E4" s="105"/>
      <c r="F4" s="106" t="s">
        <v>145</v>
      </c>
    </row>
    <row r="5" spans="2:6" ht="30">
      <c r="B5" s="103" t="s">
        <v>146</v>
      </c>
      <c r="C5" s="104" t="s">
        <v>147</v>
      </c>
      <c r="D5" s="104"/>
      <c r="E5" s="105"/>
      <c r="F5" s="106" t="s">
        <v>148</v>
      </c>
    </row>
    <row r="6" spans="2:6" ht="30">
      <c r="B6" s="103" t="s">
        <v>149</v>
      </c>
      <c r="C6" s="104" t="s">
        <v>150</v>
      </c>
      <c r="D6" s="104"/>
      <c r="E6" s="105"/>
      <c r="F6" s="106" t="s">
        <v>151</v>
      </c>
    </row>
    <row r="7" spans="2:6">
      <c r="B7" s="103" t="s">
        <v>152</v>
      </c>
      <c r="C7" s="104" t="s">
        <v>153</v>
      </c>
      <c r="D7" s="104"/>
      <c r="E7" s="105"/>
      <c r="F7" s="106" t="s">
        <v>154</v>
      </c>
    </row>
    <row r="8" spans="2:6" ht="30">
      <c r="B8" s="103" t="s">
        <v>155</v>
      </c>
      <c r="C8" s="104" t="s">
        <v>156</v>
      </c>
      <c r="D8" s="104"/>
      <c r="E8" s="105"/>
      <c r="F8" s="106" t="s">
        <v>157</v>
      </c>
    </row>
    <row r="9" spans="2:6">
      <c r="B9" s="103" t="s">
        <v>158</v>
      </c>
      <c r="C9" s="104" t="s">
        <v>159</v>
      </c>
      <c r="D9" s="104"/>
      <c r="E9" s="105"/>
      <c r="F9" s="106" t="s">
        <v>160</v>
      </c>
    </row>
    <row r="10" spans="2:6" ht="30">
      <c r="B10" s="103" t="s">
        <v>161</v>
      </c>
      <c r="C10" s="104" t="s">
        <v>162</v>
      </c>
      <c r="D10" s="104"/>
      <c r="E10" s="105"/>
      <c r="F10" s="106" t="s">
        <v>163</v>
      </c>
    </row>
  </sheetData>
  <mergeCells count="1">
    <mergeCell ref="D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Arkusz1</vt:lpstr>
      <vt:lpstr>Ćwiczenie 1</vt:lpstr>
      <vt:lpstr>Ćwiczenie 2</vt:lpstr>
      <vt:lpstr>Ćwiczenie 3</vt:lpstr>
      <vt:lpstr>Ćwiczenie 4</vt:lpstr>
      <vt:lpstr>Ćwiczenie 5</vt:lpstr>
      <vt:lpstr>Ćwiczenie 6</vt:lpstr>
      <vt:lpstr>Ćwiczenie 7</vt:lpstr>
      <vt:lpstr>Ćwiczenie 8</vt:lpstr>
      <vt:lpstr>Ćwiczenie 9</vt:lpstr>
      <vt:lpstr>Ćwiczenie 10</vt:lpstr>
      <vt:lpstr>Ćwiczenie 11</vt:lpstr>
      <vt:lpstr>Ćwiczenie 12</vt:lpstr>
      <vt:lpstr>Ćwiczenie 13</vt:lpstr>
      <vt:lpstr>Ćwiczenie 14</vt:lpstr>
      <vt:lpstr>Ćwiczenie 15</vt:lpstr>
      <vt:lpstr>Ćwiczenie 16</vt:lpstr>
      <vt:lpstr>Ćwiczenie 17</vt:lpstr>
      <vt:lpstr>Ćwiczenie 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Elżbieta Szczygieł</dc:creator>
  <cp:lastModifiedBy>Justyna Franczyk</cp:lastModifiedBy>
  <dcterms:created xsi:type="dcterms:W3CDTF">2023-10-11T15:25:23Z</dcterms:created>
  <dcterms:modified xsi:type="dcterms:W3CDTF">2024-07-30T08:13:06Z</dcterms:modified>
</cp:coreProperties>
</file>